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en_skoroszyt" defaultThemeVersion="124226"/>
  <bookViews>
    <workbookView xWindow="480" yWindow="90" windowWidth="11340" windowHeight="8070"/>
  </bookViews>
  <sheets>
    <sheet name="Hałas 2012" sheetId="6" r:id="rId1"/>
    <sheet name="Arkusz2" sheetId="2" r:id="rId2"/>
    <sheet name="Arkusz3" sheetId="3" r:id="rId3"/>
  </sheets>
  <definedNames>
    <definedName name="_xlnm._FilterDatabase" localSheetId="0" hidden="1">'Hałas 2012'!$A$3:$R$71</definedName>
  </definedNames>
  <calcPr calcId="144525"/>
</workbook>
</file>

<file path=xl/calcChain.xml><?xml version="1.0" encoding="utf-8"?>
<calcChain xmlns="http://schemas.openxmlformats.org/spreadsheetml/2006/main">
  <c r="M4" i="6" l="1"/>
  <c r="O4" i="6"/>
  <c r="N4" i="6"/>
  <c r="I5" i="6"/>
  <c r="I4" i="6"/>
  <c r="I6" i="6" l="1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O5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N5" i="6"/>
  <c r="N6" i="6"/>
  <c r="O6" i="6" s="1"/>
  <c r="N7" i="6"/>
  <c r="O7" i="6" s="1"/>
  <c r="N8" i="6"/>
  <c r="O8" i="6" s="1"/>
  <c r="N9" i="6"/>
  <c r="O9" i="6" s="1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O3" i="6" l="1"/>
  <c r="M5" i="6"/>
  <c r="M6" i="6"/>
  <c r="M7" i="6"/>
  <c r="M8" i="6"/>
  <c r="M3" i="6" s="1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4" i="6"/>
  <c r="K3" i="6" l="1"/>
  <c r="J3" i="6"/>
  <c r="L1" i="6" l="1"/>
  <c r="L3" i="6" l="1"/>
</calcChain>
</file>

<file path=xl/sharedStrings.xml><?xml version="1.0" encoding="utf-8"?>
<sst xmlns="http://schemas.openxmlformats.org/spreadsheetml/2006/main" count="51" uniqueCount="41">
  <si>
    <t>Nazwa stanowiska</t>
  </si>
  <si>
    <t>Symbol komórki</t>
  </si>
  <si>
    <t>TA</t>
  </si>
  <si>
    <t>TA/01</t>
  </si>
  <si>
    <t>TA/02</t>
  </si>
  <si>
    <t>Liczba osób ogółem / kobiet</t>
  </si>
  <si>
    <t>Wyjaśnienie</t>
  </si>
  <si>
    <r>
      <t xml:space="preserve">§ 2. 1. Badań i pomiarów czynnika szkodliwego dla zdrowia występującego w środowisku pracy nie przeprowadza się, jeżeli wyniki dwóch ostatnio przeprowadzonych badań i pomiarów nie przekroczyły 0,1 wartości najwyższego dopuszczalnego stężenia lub natężenia określonego w przepisach wydanych na podstawie art. 228 § 3 ustawy z dnia 26 czerwca 1974 r. - Kodeks pracy, a w procesie technologicznym lub w warunkach występowania danego czynnika nie dokonała się zmiana mogąca wpływać na wysokość stężenia lub natężenia czynnika szkodliwego dla zdrowia.
2. W przypadku występowania w środowisku pracy czynnika o działaniu rakotwórczym lub mutagennym badania i pomiary przeprowadza się:
 1) co najmniej raz na trzy miesiące - przy stwierdzeniu w ostatnio przeprowadzonym badaniu lub pomiarze stężenia czynnika rakotwórczego lub mutagennego powyżej 0,5 wartości najwyższego dopuszczalnego stężenia określonego w przepisach wydanych na podstawie art. 228 § 3 ustawy z dnia 26 czerwca 1974 r. - Kodeks pracy;
 2) co najmniej raz na sześć miesięcy - przy stwierdzeniu w ostatnio przeprowadzonym badaniu lub pomiarze stężenia czynnika rakotwórczego lub mutagennego powyżej 0,1 do 0,5 wartości najwyższego dopuszczalnego stężenia określonego w przepisach wydanych na podstawie art. 228 § 3 ustawy z dnia 26 czerwca 1974 r. - Kodeks pracy;
 3) w każdym przypadku wprowadzenia zmiany w warunkach występowania tego czynnika.
3. W przypadku występowania w środowisku pracy czynnika szkodliwego dla zdrowia, innego niż określony w ust. 2, badania i pomiary przeprowadza się:
</t>
    </r>
    <r>
      <rPr>
        <b/>
        <u/>
        <sz val="10"/>
        <color indexed="60"/>
        <rFont val="Arial"/>
        <family val="2"/>
        <charset val="238"/>
      </rPr>
      <t xml:space="preserve"> 1) co najmniej raz w roku </t>
    </r>
    <r>
      <rPr>
        <sz val="10"/>
        <rFont val="Arial"/>
        <family val="2"/>
        <charset val="238"/>
      </rPr>
      <t xml:space="preserve">- przy stwierdzeniu w ostatnio przeprowadzonym badaniu lub pomiarze stężenia lub natężenia czynnika szkodliwego dla zdrowia </t>
    </r>
    <r>
      <rPr>
        <b/>
        <u/>
        <sz val="10"/>
        <color indexed="60"/>
        <rFont val="Arial"/>
        <family val="2"/>
        <charset val="238"/>
      </rPr>
      <t>powyżej 0,5 wartości</t>
    </r>
    <r>
      <rPr>
        <sz val="10"/>
        <rFont val="Arial"/>
        <family val="2"/>
        <charset val="238"/>
      </rPr>
      <t xml:space="preserve"> najwyższego dopuszczalnego stężenia lub natężenia określonego w przepisach wydanych na podstawie art. 228 § 3 ustawy z dnia 26 czerwca 1974 r. - Kodeks pracy;
 </t>
    </r>
    <r>
      <rPr>
        <b/>
        <u/>
        <sz val="10"/>
        <color indexed="60"/>
        <rFont val="Arial"/>
        <family val="2"/>
        <charset val="238"/>
      </rPr>
      <t>2) co najmniej raz na dwa lata</t>
    </r>
    <r>
      <rPr>
        <sz val="10"/>
        <rFont val="Arial"/>
        <family val="2"/>
        <charset val="238"/>
      </rPr>
      <t xml:space="preserve"> - przy stwierdzeniu w ostatnio przeprowadzonym badaniu lub pomiarze stężenia lub natężenia czynnika szkodliwego dla zdrowia </t>
    </r>
    <r>
      <rPr>
        <b/>
        <u/>
        <sz val="10"/>
        <color indexed="60"/>
        <rFont val="Arial"/>
        <family val="2"/>
        <charset val="238"/>
      </rPr>
      <t>powyżej 0,1 do 0,5 wartości</t>
    </r>
    <r>
      <rPr>
        <sz val="10"/>
        <rFont val="Arial"/>
        <family val="2"/>
        <charset val="238"/>
      </rPr>
      <t xml:space="preserve"> najwyższego dopuszczalnego stężenia lub natężenia określonego w przepisach wydanych na podstawie art. 228 § 3 ustawy z dnia 26 czerwca 1974 r. - Kodeks pracy;
 3) w każdym przypadku wprowadzenia zmiany w warunkach występowania tego czynnika.</t>
    </r>
  </si>
  <si>
    <t>ROZPORZĄDZENIE
MINISTRA ZDROWIA
z dnia 20 kwietnia 2005 r.
w sprawie badań i pomiarów czynników szkodliwych dla zdrowia w środowisku pracy</t>
  </si>
  <si>
    <t>Wartości dopuszczalne</t>
  </si>
  <si>
    <t>Ekspozycja</t>
  </si>
  <si>
    <t>Maksymalny</t>
  </si>
  <si>
    <t>Szczytowy</t>
  </si>
  <si>
    <t>Wynik pomiaru
Ekspozycja / Maksymalny / Szczytowy</t>
  </si>
  <si>
    <t>Data ostatniego pomiaru
(RRRR-MM-DD)</t>
  </si>
  <si>
    <t>Termin następnego pomiaru upływa</t>
  </si>
  <si>
    <t>Dziś</t>
  </si>
  <si>
    <t>Bieżące wyniki pomiaru hałasu</t>
  </si>
  <si>
    <t>Pozostało dni
(niedotrzymane terminy)</t>
  </si>
  <si>
    <t>UWAGI !!!</t>
  </si>
  <si>
    <t>Kierownik biura administracji</t>
  </si>
  <si>
    <t>TT</t>
  </si>
  <si>
    <t>Pomiar wymagany
TAK/NIE</t>
  </si>
  <si>
    <t>NIE</t>
  </si>
  <si>
    <t>TAK</t>
  </si>
  <si>
    <t>Nr stanowiska
/karty</t>
  </si>
  <si>
    <t>St. Referentka</t>
  </si>
  <si>
    <t>TT/01</t>
  </si>
  <si>
    <t>Kierownik produkcji</t>
  </si>
  <si>
    <t>TT/02</t>
  </si>
  <si>
    <t>TT/03</t>
  </si>
  <si>
    <t>TT/04</t>
  </si>
  <si>
    <t>Monter</t>
  </si>
  <si>
    <t>Ślusarz</t>
  </si>
  <si>
    <t>Operator suwnicy</t>
  </si>
  <si>
    <t>Ważność pomiaru 
(w mie.)</t>
  </si>
  <si>
    <t>Ekspozycja
NDN 85 dB</t>
  </si>
  <si>
    <t>Maksymalny
NDN 115 dB</t>
  </si>
  <si>
    <t>Szczytowy
NDN 135 dB</t>
  </si>
  <si>
    <t>Ekspozycja między 80 a 85</t>
  </si>
  <si>
    <t>Powyżej NDN
stanowisk/osób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</si>
</sst>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2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trike/>
      <sz val="10"/>
      <color indexed="17"/>
      <name val="Arial"/>
      <charset val="238"/>
    </font>
    <font>
      <strike/>
      <sz val="10"/>
      <name val="Arial"/>
      <charset val="238"/>
    </font>
    <font>
      <b/>
      <u/>
      <sz val="10"/>
      <name val="Arial"/>
      <family val="2"/>
      <charset val="238"/>
    </font>
    <font>
      <b/>
      <u/>
      <sz val="10"/>
      <color indexed="60"/>
      <name val="Arial"/>
      <family val="2"/>
      <charset val="238"/>
    </font>
    <font>
      <strike/>
      <sz val="10"/>
      <name val="Arial"/>
      <family val="2"/>
      <charset val="238"/>
    </font>
    <font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/>
    <xf numFmtId="0" fontId="0" fillId="0" borderId="1" xfId="0" applyBorder="1"/>
    <xf numFmtId="0" fontId="5" fillId="0" borderId="1" xfId="0" applyFont="1" applyBorder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left"/>
    </xf>
    <xf numFmtId="0" fontId="3" fillId="0" borderId="0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5" fillId="3" borderId="0" xfId="0" applyFont="1" applyFill="1" applyAlignment="1">
      <alignment horizontal="left" wrapText="1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5" fillId="5" borderId="1" xfId="0" applyFont="1" applyFill="1" applyBorder="1"/>
    <xf numFmtId="0" fontId="0" fillId="6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14" fontId="3" fillId="6" borderId="1" xfId="0" applyNumberFormat="1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6" borderId="1" xfId="0" applyNumberFormat="1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6" fillId="6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14" fontId="3" fillId="6" borderId="6" xfId="0" applyNumberFormat="1" applyFont="1" applyFill="1" applyBorder="1" applyAlignment="1">
      <alignment horizontal="center" wrapText="1"/>
    </xf>
    <xf numFmtId="14" fontId="4" fillId="2" borderId="9" xfId="0" applyNumberFormat="1" applyFont="1" applyFill="1" applyBorder="1" applyAlignment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14" fontId="4" fillId="2" borderId="17" xfId="0" applyNumberFormat="1" applyFont="1" applyFill="1" applyBorder="1" applyAlignment="1">
      <alignment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/>
    </xf>
    <xf numFmtId="0" fontId="5" fillId="6" borderId="25" xfId="0" applyNumberFormat="1" applyFont="1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5" fillId="6" borderId="27" xfId="0" applyNumberFormat="1" applyFont="1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14" fontId="3" fillId="6" borderId="12" xfId="0" applyNumberFormat="1" applyFont="1" applyFill="1" applyBorder="1" applyAlignment="1">
      <alignment horizontal="center" wrapText="1"/>
    </xf>
    <xf numFmtId="0" fontId="5" fillId="6" borderId="23" xfId="0" applyNumberFormat="1" applyFont="1" applyFill="1" applyBorder="1" applyAlignment="1">
      <alignment horizontal="center"/>
    </xf>
    <xf numFmtId="0" fontId="4" fillId="2" borderId="31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</cellXfs>
  <cellStyles count="1">
    <cellStyle name="Normalny" xfId="0" builtinId="0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theme="1" tint="4.9989318521683403E-2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Documents%20and%20Settings\janczewski.piotr\Moje%20dokumenty\Ha&#322;as\Bie&#380;&#261;ce%20wyniki%20pomiar&#243;w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R112"/>
  <sheetViews>
    <sheetView tabSelected="1" zoomScaleNormal="100" workbookViewId="0">
      <pane ySplit="3" topLeftCell="A4" activePane="bottomLeft" state="frozen"/>
      <selection pane="bottomLeft" activeCell="B65" sqref="B65"/>
    </sheetView>
  </sheetViews>
  <sheetFormatPr defaultRowHeight="12.75" x14ac:dyDescent="0.2"/>
  <cols>
    <col min="1" max="1" width="8.5703125" customWidth="1"/>
    <col min="2" max="2" width="11.5703125" customWidth="1"/>
    <col min="3" max="3" width="12.42578125" customWidth="1"/>
    <col min="4" max="4" width="40.7109375" customWidth="1"/>
    <col min="5" max="5" width="12.42578125" customWidth="1"/>
    <col min="6" max="6" width="16.5703125" customWidth="1"/>
    <col min="7" max="7" width="12.140625" customWidth="1"/>
    <col min="8" max="8" width="11.85546875" customWidth="1"/>
    <col min="9" max="9" width="8.85546875" customWidth="1"/>
    <col min="10" max="10" width="5.7109375" customWidth="1"/>
    <col min="11" max="11" width="5.42578125" customWidth="1"/>
    <col min="12" max="12" width="13.42578125" customWidth="1"/>
    <col min="13" max="13" width="14.140625" customWidth="1"/>
    <col min="14" max="14" width="9.7109375" customWidth="1"/>
    <col min="15" max="15" width="12.140625" customWidth="1"/>
    <col min="16" max="16" width="23.140625" customWidth="1"/>
  </cols>
  <sheetData>
    <row r="1" spans="1:18" ht="21.75" customHeight="1" thickBot="1" x14ac:dyDescent="0.25">
      <c r="A1" s="80"/>
      <c r="B1" s="81"/>
      <c r="C1" s="99" t="s">
        <v>17</v>
      </c>
      <c r="D1" s="99"/>
      <c r="E1" s="99"/>
      <c r="F1" s="99"/>
      <c r="G1" s="99"/>
      <c r="H1" s="99"/>
      <c r="I1" s="98"/>
      <c r="J1" s="98" t="s">
        <v>16</v>
      </c>
      <c r="K1" s="98"/>
      <c r="L1" s="66">
        <f ca="1">TODAY()</f>
        <v>40959</v>
      </c>
      <c r="M1" s="66"/>
      <c r="N1" s="66"/>
      <c r="O1" s="66"/>
      <c r="P1" s="53"/>
      <c r="Q1" s="1"/>
      <c r="R1" s="1"/>
    </row>
    <row r="2" spans="1:18" ht="48" customHeight="1" x14ac:dyDescent="0.2">
      <c r="A2" s="84" t="s">
        <v>1</v>
      </c>
      <c r="B2" s="86" t="s">
        <v>25</v>
      </c>
      <c r="C2" s="104" t="s">
        <v>22</v>
      </c>
      <c r="D2" s="88" t="s">
        <v>0</v>
      </c>
      <c r="E2" s="90" t="s">
        <v>14</v>
      </c>
      <c r="F2" s="92" t="s">
        <v>13</v>
      </c>
      <c r="G2" s="93"/>
      <c r="H2" s="93"/>
      <c r="I2" s="94" t="s">
        <v>35</v>
      </c>
      <c r="J2" s="100" t="s">
        <v>5</v>
      </c>
      <c r="K2" s="101"/>
      <c r="L2" s="67" t="s">
        <v>39</v>
      </c>
      <c r="M2" s="67" t="s">
        <v>40</v>
      </c>
      <c r="N2" s="96" t="s">
        <v>15</v>
      </c>
      <c r="O2" s="68" t="s">
        <v>18</v>
      </c>
      <c r="P2" s="82" t="s">
        <v>19</v>
      </c>
    </row>
    <row r="3" spans="1:18" ht="27" customHeight="1" thickBot="1" x14ac:dyDescent="0.25">
      <c r="A3" s="85"/>
      <c r="B3" s="87"/>
      <c r="C3" s="105"/>
      <c r="D3" s="89"/>
      <c r="E3" s="91"/>
      <c r="F3" s="54" t="s">
        <v>36</v>
      </c>
      <c r="G3" s="54" t="s">
        <v>37</v>
      </c>
      <c r="H3" s="56" t="s">
        <v>38</v>
      </c>
      <c r="I3" s="95"/>
      <c r="J3" s="55">
        <f>SUM(J4:J71)</f>
        <v>13</v>
      </c>
      <c r="K3" s="55">
        <f>SUM(K4:K71)</f>
        <v>2</v>
      </c>
      <c r="L3" s="55">
        <f>COUNTIF(L4:L71,"między 80 a 85")</f>
        <v>1</v>
      </c>
      <c r="M3" s="55" t="str">
        <f>CONCATENATE(COUNTIF(M4:M71,"TAK"), " / ",SUMPRODUCT((J4:J71)*(M4:M71="TAK")))</f>
        <v>2 / 10</v>
      </c>
      <c r="N3" s="97"/>
      <c r="O3" s="69">
        <f ca="1">COUNTIF(O4:O71,"&lt;0")</f>
        <v>2</v>
      </c>
      <c r="P3" s="83"/>
    </row>
    <row r="4" spans="1:18" ht="12.95" customHeight="1" x14ac:dyDescent="0.2">
      <c r="A4" s="43" t="s">
        <v>2</v>
      </c>
      <c r="B4" s="43" t="s">
        <v>3</v>
      </c>
      <c r="C4" s="44" t="s">
        <v>23</v>
      </c>
      <c r="D4" s="45" t="s">
        <v>20</v>
      </c>
      <c r="E4" s="46"/>
      <c r="F4" s="47"/>
      <c r="G4" s="48"/>
      <c r="H4" s="57"/>
      <c r="I4" s="70" t="str">
        <f>IF(F4&lt;"",IF(C4="TAK",IF(E4&lt;"",IF(AND(F4&lt;=82,G4&lt;=109,H4&lt;=129),"24","12"),""),""),"")</f>
        <v/>
      </c>
      <c r="J4" s="49"/>
      <c r="K4" s="49"/>
      <c r="L4" s="50" t="str">
        <f>IF(AND(F4&gt;80,F4&lt;85),"między 80 a 85","")</f>
        <v/>
      </c>
      <c r="M4" s="51" t="str">
        <f>IF(C4="TAK", IF(E4&lt;"",IF(AND(F4&lt;=85,G4&lt;=115,H4&lt;=135),"NIE","TAK"),"brak pomiaru"),"")</f>
        <v/>
      </c>
      <c r="N4" s="52" t="str">
        <f>IF(F4&lt;"",IF(C4="TAK",IF(E4&lt;"",DATE(YEAR(E4)+0,MONTH(E4)+I4,DAY(E4)+0),""),""),"")</f>
        <v/>
      </c>
      <c r="O4" s="71" t="str">
        <f ca="1">IF(F4&lt;"",IF(C4="TAK",IF(E4&lt;"",( N4-TODAY()),"brak pomiaru"),""),"")</f>
        <v/>
      </c>
      <c r="P4" s="64"/>
    </row>
    <row r="5" spans="1:18" ht="12.95" customHeight="1" x14ac:dyDescent="0.2">
      <c r="A5" s="14" t="s">
        <v>2</v>
      </c>
      <c r="B5" s="12" t="s">
        <v>4</v>
      </c>
      <c r="C5" s="13" t="s">
        <v>23</v>
      </c>
      <c r="D5" s="20" t="s">
        <v>26</v>
      </c>
      <c r="E5" s="15"/>
      <c r="F5" s="26"/>
      <c r="G5" s="26"/>
      <c r="H5" s="58"/>
      <c r="I5" s="72" t="str">
        <f>IF(F5&lt;"",IF(C5="TAK",IF(E5&lt;"",IF(AND(F5&lt;=82,G5&lt;=109,H5&lt;=129),"24","12"),""),""),"")</f>
        <v/>
      </c>
      <c r="J5" s="33"/>
      <c r="K5" s="33"/>
      <c r="L5" s="34" t="str">
        <f t="shared" ref="L5:L68" si="0">IF(AND(F5&gt;80,F5&lt;85),"między 80 a 85","")</f>
        <v/>
      </c>
      <c r="M5" s="35" t="str">
        <f t="shared" ref="M4:M35" si="1">IF(C5="TAK", IF(E5&lt;"",IF(AND(F5&lt;=85,G5&lt;=115,H5&lt;=135),"NIE","TAK"),"brak pomiaru"),"")</f>
        <v/>
      </c>
      <c r="N5" s="36" t="str">
        <f t="shared" ref="N4:N35" si="2">IF(F5&lt;"",IF(C5="TAK",IF(E5&lt;"",DATE(YEAR(E5)+0,MONTH(E5)+I5,DAY(E5)+0),""),""),"")</f>
        <v/>
      </c>
      <c r="O5" s="73" t="str">
        <f t="shared" ref="O4:O35" ca="1" si="3">IF(F5&lt;"",IF(C5="TAK",IF(E5&lt;"",( N5-TODAY()),"brak pomiaru"),""),"")</f>
        <v/>
      </c>
      <c r="P5" s="65"/>
    </row>
    <row r="6" spans="1:18" ht="12.95" customHeight="1" x14ac:dyDescent="0.2">
      <c r="A6" s="12" t="s">
        <v>21</v>
      </c>
      <c r="B6" s="12" t="s">
        <v>27</v>
      </c>
      <c r="C6" s="13" t="s">
        <v>24</v>
      </c>
      <c r="D6" s="20" t="s">
        <v>28</v>
      </c>
      <c r="E6" s="15">
        <v>40575</v>
      </c>
      <c r="F6" s="26">
        <v>82</v>
      </c>
      <c r="G6" s="26">
        <v>105</v>
      </c>
      <c r="H6" s="58">
        <v>110</v>
      </c>
      <c r="I6" s="72" t="str">
        <f t="shared" ref="I5:I68" si="4">IF(F6&lt;"",IF(C6="TAK",IF(E6&lt;"",IF(AND(F6&lt;=82,G6&lt;=109,H6&lt;=129),"24","12"),""),""),"")</f>
        <v>24</v>
      </c>
      <c r="J6" s="33">
        <v>1</v>
      </c>
      <c r="K6" s="33"/>
      <c r="L6" s="34" t="str">
        <f t="shared" si="0"/>
        <v>między 80 a 85</v>
      </c>
      <c r="M6" s="35" t="str">
        <f t="shared" si="1"/>
        <v>NIE</v>
      </c>
      <c r="N6" s="36">
        <f t="shared" si="2"/>
        <v>41306</v>
      </c>
      <c r="O6" s="73">
        <f t="shared" ca="1" si="3"/>
        <v>347</v>
      </c>
      <c r="P6" s="65"/>
    </row>
    <row r="7" spans="1:18" ht="12.95" customHeight="1" x14ac:dyDescent="0.2">
      <c r="A7" s="12" t="s">
        <v>21</v>
      </c>
      <c r="B7" s="12" t="s">
        <v>29</v>
      </c>
      <c r="C7" s="13" t="s">
        <v>24</v>
      </c>
      <c r="D7" s="20" t="s">
        <v>32</v>
      </c>
      <c r="E7" s="15">
        <v>40959</v>
      </c>
      <c r="F7" s="26">
        <v>86</v>
      </c>
      <c r="G7" s="26">
        <v>110.2</v>
      </c>
      <c r="H7" s="58">
        <v>119.4</v>
      </c>
      <c r="I7" s="72" t="str">
        <f t="shared" si="4"/>
        <v>12</v>
      </c>
      <c r="J7" s="33">
        <v>5</v>
      </c>
      <c r="K7" s="33"/>
      <c r="L7" s="34" t="str">
        <f t="shared" si="0"/>
        <v/>
      </c>
      <c r="M7" s="35" t="str">
        <f t="shared" si="1"/>
        <v>TAK</v>
      </c>
      <c r="N7" s="36">
        <f t="shared" si="2"/>
        <v>41325</v>
      </c>
      <c r="O7" s="73">
        <f t="shared" ca="1" si="3"/>
        <v>366</v>
      </c>
      <c r="P7" s="65"/>
    </row>
    <row r="8" spans="1:18" ht="12.95" customHeight="1" x14ac:dyDescent="0.2">
      <c r="A8" s="12" t="s">
        <v>21</v>
      </c>
      <c r="B8" s="12" t="s">
        <v>30</v>
      </c>
      <c r="C8" s="13" t="s">
        <v>24</v>
      </c>
      <c r="D8" s="20" t="s">
        <v>33</v>
      </c>
      <c r="E8" s="15">
        <v>40553</v>
      </c>
      <c r="F8" s="26">
        <v>85</v>
      </c>
      <c r="G8" s="26">
        <v>116</v>
      </c>
      <c r="H8" s="58">
        <v>130</v>
      </c>
      <c r="I8" s="72" t="str">
        <f t="shared" si="4"/>
        <v>12</v>
      </c>
      <c r="J8" s="33">
        <v>5</v>
      </c>
      <c r="K8" s="33"/>
      <c r="L8" s="34" t="str">
        <f t="shared" si="0"/>
        <v/>
      </c>
      <c r="M8" s="35" t="str">
        <f t="shared" si="1"/>
        <v>TAK</v>
      </c>
      <c r="N8" s="36">
        <f t="shared" si="2"/>
        <v>40918</v>
      </c>
      <c r="O8" s="73">
        <f t="shared" ca="1" si="3"/>
        <v>-41</v>
      </c>
      <c r="P8" s="65"/>
    </row>
    <row r="9" spans="1:18" ht="12.95" customHeight="1" x14ac:dyDescent="0.2">
      <c r="A9" s="12" t="s">
        <v>21</v>
      </c>
      <c r="B9" s="12" t="s">
        <v>31</v>
      </c>
      <c r="C9" s="13" t="s">
        <v>24</v>
      </c>
      <c r="D9" s="20" t="s">
        <v>34</v>
      </c>
      <c r="E9" s="15">
        <v>40219</v>
      </c>
      <c r="F9" s="26">
        <v>79</v>
      </c>
      <c r="G9" s="26">
        <v>112.3</v>
      </c>
      <c r="H9" s="58">
        <v>119.6</v>
      </c>
      <c r="I9" s="72" t="str">
        <f t="shared" si="4"/>
        <v>12</v>
      </c>
      <c r="J9" s="33">
        <v>2</v>
      </c>
      <c r="K9" s="33">
        <v>2</v>
      </c>
      <c r="L9" s="34" t="str">
        <f t="shared" si="0"/>
        <v/>
      </c>
      <c r="M9" s="35" t="str">
        <f t="shared" si="1"/>
        <v>NIE</v>
      </c>
      <c r="N9" s="36">
        <f t="shared" si="2"/>
        <v>40584</v>
      </c>
      <c r="O9" s="73">
        <f t="shared" ca="1" si="3"/>
        <v>-375</v>
      </c>
      <c r="P9" s="65"/>
    </row>
    <row r="10" spans="1:18" ht="12.95" customHeight="1" x14ac:dyDescent="0.2">
      <c r="A10" s="16"/>
      <c r="B10" s="14"/>
      <c r="C10" s="13"/>
      <c r="D10" s="22"/>
      <c r="E10" s="15"/>
      <c r="F10" s="27"/>
      <c r="G10" s="27"/>
      <c r="H10" s="59"/>
      <c r="I10" s="72" t="str">
        <f t="shared" si="4"/>
        <v/>
      </c>
      <c r="J10" s="37"/>
      <c r="K10" s="37"/>
      <c r="L10" s="34" t="str">
        <f t="shared" si="0"/>
        <v/>
      </c>
      <c r="M10" s="35" t="str">
        <f t="shared" si="1"/>
        <v/>
      </c>
      <c r="N10" s="36" t="str">
        <f t="shared" si="2"/>
        <v/>
      </c>
      <c r="O10" s="73" t="str">
        <f t="shared" ca="1" si="3"/>
        <v/>
      </c>
      <c r="P10" s="65"/>
    </row>
    <row r="11" spans="1:18" ht="12.95" customHeight="1" x14ac:dyDescent="0.2">
      <c r="A11" s="14"/>
      <c r="B11" s="14"/>
      <c r="C11" s="13"/>
      <c r="D11" s="21"/>
      <c r="E11" s="15"/>
      <c r="F11" s="26"/>
      <c r="G11" s="26"/>
      <c r="H11" s="58"/>
      <c r="I11" s="72" t="str">
        <f t="shared" si="4"/>
        <v/>
      </c>
      <c r="J11" s="33"/>
      <c r="K11" s="33"/>
      <c r="L11" s="34" t="str">
        <f t="shared" si="0"/>
        <v/>
      </c>
      <c r="M11" s="35" t="str">
        <f t="shared" si="1"/>
        <v/>
      </c>
      <c r="N11" s="36" t="str">
        <f t="shared" si="2"/>
        <v/>
      </c>
      <c r="O11" s="73" t="str">
        <f t="shared" ca="1" si="3"/>
        <v/>
      </c>
      <c r="P11" s="65"/>
    </row>
    <row r="12" spans="1:18" ht="12.95" customHeight="1" x14ac:dyDescent="0.2">
      <c r="A12" s="14"/>
      <c r="B12" s="14"/>
      <c r="C12" s="13"/>
      <c r="D12" s="20"/>
      <c r="E12" s="15"/>
      <c r="F12" s="26"/>
      <c r="G12" s="26"/>
      <c r="H12" s="58"/>
      <c r="I12" s="72" t="str">
        <f t="shared" si="4"/>
        <v/>
      </c>
      <c r="J12" s="33"/>
      <c r="K12" s="33"/>
      <c r="L12" s="34" t="str">
        <f t="shared" si="0"/>
        <v/>
      </c>
      <c r="M12" s="35" t="str">
        <f t="shared" si="1"/>
        <v/>
      </c>
      <c r="N12" s="36" t="str">
        <f t="shared" si="2"/>
        <v/>
      </c>
      <c r="O12" s="73" t="str">
        <f t="shared" ca="1" si="3"/>
        <v/>
      </c>
      <c r="P12" s="65"/>
    </row>
    <row r="13" spans="1:18" ht="12.95" customHeight="1" x14ac:dyDescent="0.2">
      <c r="A13" s="14"/>
      <c r="B13" s="14"/>
      <c r="C13" s="13"/>
      <c r="D13" s="20"/>
      <c r="E13" s="15"/>
      <c r="F13" s="26"/>
      <c r="G13" s="26"/>
      <c r="H13" s="58"/>
      <c r="I13" s="72" t="str">
        <f t="shared" si="4"/>
        <v/>
      </c>
      <c r="J13" s="33"/>
      <c r="K13" s="33"/>
      <c r="L13" s="34" t="str">
        <f t="shared" si="0"/>
        <v/>
      </c>
      <c r="M13" s="35" t="str">
        <f t="shared" si="1"/>
        <v/>
      </c>
      <c r="N13" s="36" t="str">
        <f t="shared" si="2"/>
        <v/>
      </c>
      <c r="O13" s="73" t="str">
        <f t="shared" ca="1" si="3"/>
        <v/>
      </c>
      <c r="P13" s="65"/>
    </row>
    <row r="14" spans="1:18" ht="12.95" customHeight="1" x14ac:dyDescent="0.2">
      <c r="A14" s="14"/>
      <c r="B14" s="14"/>
      <c r="C14" s="13"/>
      <c r="D14" s="21"/>
      <c r="E14" s="15"/>
      <c r="F14" s="28"/>
      <c r="G14" s="28"/>
      <c r="H14" s="60"/>
      <c r="I14" s="72" t="str">
        <f t="shared" si="4"/>
        <v/>
      </c>
      <c r="J14" s="33"/>
      <c r="K14" s="33"/>
      <c r="L14" s="34" t="str">
        <f t="shared" si="0"/>
        <v/>
      </c>
      <c r="M14" s="35" t="str">
        <f t="shared" si="1"/>
        <v/>
      </c>
      <c r="N14" s="36" t="str">
        <f t="shared" si="2"/>
        <v/>
      </c>
      <c r="O14" s="73" t="str">
        <f t="shared" ca="1" si="3"/>
        <v/>
      </c>
      <c r="P14" s="65"/>
    </row>
    <row r="15" spans="1:18" ht="12.95" customHeight="1" x14ac:dyDescent="0.2">
      <c r="A15" s="14"/>
      <c r="B15" s="14"/>
      <c r="C15" s="13"/>
      <c r="D15" s="21"/>
      <c r="E15" s="15"/>
      <c r="F15" s="28"/>
      <c r="G15" s="28"/>
      <c r="H15" s="60"/>
      <c r="I15" s="72" t="str">
        <f t="shared" si="4"/>
        <v/>
      </c>
      <c r="J15" s="33"/>
      <c r="K15" s="33"/>
      <c r="L15" s="34" t="str">
        <f t="shared" si="0"/>
        <v/>
      </c>
      <c r="M15" s="35" t="str">
        <f t="shared" si="1"/>
        <v/>
      </c>
      <c r="N15" s="36" t="str">
        <f t="shared" si="2"/>
        <v/>
      </c>
      <c r="O15" s="73" t="str">
        <f t="shared" ca="1" si="3"/>
        <v/>
      </c>
      <c r="P15" s="65"/>
    </row>
    <row r="16" spans="1:18" ht="12.95" customHeight="1" x14ac:dyDescent="0.2">
      <c r="A16" s="14"/>
      <c r="B16" s="14"/>
      <c r="C16" s="13"/>
      <c r="D16" s="22"/>
      <c r="E16" s="15"/>
      <c r="F16" s="27"/>
      <c r="G16" s="27"/>
      <c r="H16" s="59"/>
      <c r="I16" s="72" t="str">
        <f t="shared" si="4"/>
        <v/>
      </c>
      <c r="J16" s="37"/>
      <c r="K16" s="37"/>
      <c r="L16" s="34" t="str">
        <f t="shared" si="0"/>
        <v/>
      </c>
      <c r="M16" s="35" t="str">
        <f t="shared" si="1"/>
        <v/>
      </c>
      <c r="N16" s="36" t="str">
        <f t="shared" si="2"/>
        <v/>
      </c>
      <c r="O16" s="73" t="str">
        <f t="shared" ca="1" si="3"/>
        <v/>
      </c>
      <c r="P16" s="65"/>
    </row>
    <row r="17" spans="1:16" ht="12.95" customHeight="1" x14ac:dyDescent="0.2">
      <c r="A17" s="14"/>
      <c r="B17" s="14"/>
      <c r="C17" s="13"/>
      <c r="D17" s="21"/>
      <c r="E17" s="15"/>
      <c r="F17" s="26"/>
      <c r="G17" s="26"/>
      <c r="H17" s="58"/>
      <c r="I17" s="72" t="str">
        <f t="shared" si="4"/>
        <v/>
      </c>
      <c r="J17" s="33"/>
      <c r="K17" s="33"/>
      <c r="L17" s="34" t="str">
        <f t="shared" si="0"/>
        <v/>
      </c>
      <c r="M17" s="35" t="str">
        <f t="shared" si="1"/>
        <v/>
      </c>
      <c r="N17" s="36" t="str">
        <f t="shared" si="2"/>
        <v/>
      </c>
      <c r="O17" s="73" t="str">
        <f t="shared" ca="1" si="3"/>
        <v/>
      </c>
      <c r="P17" s="65"/>
    </row>
    <row r="18" spans="1:16" ht="12.95" customHeight="1" x14ac:dyDescent="0.2">
      <c r="A18" s="14"/>
      <c r="B18" s="14"/>
      <c r="C18" s="13"/>
      <c r="D18" s="21"/>
      <c r="E18" s="15"/>
      <c r="F18" s="28"/>
      <c r="G18" s="28"/>
      <c r="H18" s="60"/>
      <c r="I18" s="72" t="str">
        <f t="shared" si="4"/>
        <v/>
      </c>
      <c r="J18" s="33"/>
      <c r="K18" s="33"/>
      <c r="L18" s="34" t="str">
        <f t="shared" si="0"/>
        <v/>
      </c>
      <c r="M18" s="35" t="str">
        <f t="shared" si="1"/>
        <v/>
      </c>
      <c r="N18" s="36" t="str">
        <f t="shared" si="2"/>
        <v/>
      </c>
      <c r="O18" s="73" t="str">
        <f t="shared" ca="1" si="3"/>
        <v/>
      </c>
      <c r="P18" s="65"/>
    </row>
    <row r="19" spans="1:16" ht="12.95" customHeight="1" x14ac:dyDescent="0.2">
      <c r="A19" s="12"/>
      <c r="B19" s="14"/>
      <c r="C19" s="13"/>
      <c r="D19" s="20"/>
      <c r="E19" s="15"/>
      <c r="F19" s="28"/>
      <c r="G19" s="28"/>
      <c r="H19" s="60"/>
      <c r="I19" s="72" t="str">
        <f t="shared" si="4"/>
        <v/>
      </c>
      <c r="J19" s="33"/>
      <c r="K19" s="33"/>
      <c r="L19" s="34" t="str">
        <f t="shared" si="0"/>
        <v/>
      </c>
      <c r="M19" s="35" t="str">
        <f t="shared" si="1"/>
        <v/>
      </c>
      <c r="N19" s="36" t="str">
        <f t="shared" si="2"/>
        <v/>
      </c>
      <c r="O19" s="73" t="str">
        <f t="shared" ca="1" si="3"/>
        <v/>
      </c>
      <c r="P19" s="65"/>
    </row>
    <row r="20" spans="1:16" ht="12.95" customHeight="1" x14ac:dyDescent="0.2">
      <c r="A20" s="14"/>
      <c r="B20" s="14"/>
      <c r="C20" s="13"/>
      <c r="D20" s="21"/>
      <c r="E20" s="15"/>
      <c r="F20" s="26"/>
      <c r="G20" s="26"/>
      <c r="H20" s="58"/>
      <c r="I20" s="72" t="str">
        <f t="shared" si="4"/>
        <v/>
      </c>
      <c r="J20" s="33"/>
      <c r="K20" s="33"/>
      <c r="L20" s="34" t="str">
        <f t="shared" si="0"/>
        <v/>
      </c>
      <c r="M20" s="35" t="str">
        <f t="shared" si="1"/>
        <v/>
      </c>
      <c r="N20" s="36" t="str">
        <f t="shared" si="2"/>
        <v/>
      </c>
      <c r="O20" s="73" t="str">
        <f t="shared" ca="1" si="3"/>
        <v/>
      </c>
      <c r="P20" s="65"/>
    </row>
    <row r="21" spans="1:16" ht="12.95" customHeight="1" x14ac:dyDescent="0.2">
      <c r="A21" s="16"/>
      <c r="B21" s="16"/>
      <c r="C21" s="13"/>
      <c r="D21" s="22"/>
      <c r="E21" s="15"/>
      <c r="F21" s="27"/>
      <c r="G21" s="27"/>
      <c r="H21" s="59"/>
      <c r="I21" s="72" t="str">
        <f t="shared" si="4"/>
        <v/>
      </c>
      <c r="J21" s="37"/>
      <c r="K21" s="37"/>
      <c r="L21" s="34" t="str">
        <f t="shared" si="0"/>
        <v/>
      </c>
      <c r="M21" s="35" t="str">
        <f t="shared" si="1"/>
        <v/>
      </c>
      <c r="N21" s="36" t="str">
        <f t="shared" si="2"/>
        <v/>
      </c>
      <c r="O21" s="73" t="str">
        <f t="shared" ca="1" si="3"/>
        <v/>
      </c>
      <c r="P21" s="65"/>
    </row>
    <row r="22" spans="1:16" ht="12.95" customHeight="1" x14ac:dyDescent="0.2">
      <c r="A22" s="14"/>
      <c r="B22" s="14"/>
      <c r="C22" s="13"/>
      <c r="D22" s="21"/>
      <c r="E22" s="15"/>
      <c r="F22" s="26"/>
      <c r="G22" s="26"/>
      <c r="H22" s="58"/>
      <c r="I22" s="72" t="str">
        <f t="shared" si="4"/>
        <v/>
      </c>
      <c r="J22" s="33"/>
      <c r="K22" s="33"/>
      <c r="L22" s="34" t="str">
        <f t="shared" si="0"/>
        <v/>
      </c>
      <c r="M22" s="35" t="str">
        <f t="shared" si="1"/>
        <v/>
      </c>
      <c r="N22" s="36" t="str">
        <f t="shared" si="2"/>
        <v/>
      </c>
      <c r="O22" s="73" t="str">
        <f t="shared" ca="1" si="3"/>
        <v/>
      </c>
      <c r="P22" s="65"/>
    </row>
    <row r="23" spans="1:16" ht="12.95" customHeight="1" x14ac:dyDescent="0.2">
      <c r="A23" s="14"/>
      <c r="B23" s="14"/>
      <c r="C23" s="13"/>
      <c r="D23" s="21"/>
      <c r="E23" s="15"/>
      <c r="F23" s="26"/>
      <c r="G23" s="26"/>
      <c r="H23" s="58"/>
      <c r="I23" s="72" t="str">
        <f t="shared" si="4"/>
        <v/>
      </c>
      <c r="J23" s="33"/>
      <c r="K23" s="33"/>
      <c r="L23" s="34" t="str">
        <f t="shared" si="0"/>
        <v/>
      </c>
      <c r="M23" s="35" t="str">
        <f t="shared" si="1"/>
        <v/>
      </c>
      <c r="N23" s="36" t="str">
        <f t="shared" si="2"/>
        <v/>
      </c>
      <c r="O23" s="73" t="str">
        <f t="shared" ca="1" si="3"/>
        <v/>
      </c>
      <c r="P23" s="65"/>
    </row>
    <row r="24" spans="1:16" ht="12.95" customHeight="1" x14ac:dyDescent="0.2">
      <c r="A24" s="14"/>
      <c r="B24" s="14"/>
      <c r="C24" s="13"/>
      <c r="D24" s="21"/>
      <c r="E24" s="15"/>
      <c r="F24" s="28"/>
      <c r="G24" s="28"/>
      <c r="H24" s="60"/>
      <c r="I24" s="72" t="str">
        <f t="shared" si="4"/>
        <v/>
      </c>
      <c r="J24" s="33"/>
      <c r="K24" s="33"/>
      <c r="L24" s="34" t="str">
        <f t="shared" si="0"/>
        <v/>
      </c>
      <c r="M24" s="35" t="str">
        <f t="shared" si="1"/>
        <v/>
      </c>
      <c r="N24" s="36" t="str">
        <f t="shared" si="2"/>
        <v/>
      </c>
      <c r="O24" s="73" t="str">
        <f t="shared" ca="1" si="3"/>
        <v/>
      </c>
      <c r="P24" s="65"/>
    </row>
    <row r="25" spans="1:16" ht="12.95" customHeight="1" x14ac:dyDescent="0.2">
      <c r="A25" s="16"/>
      <c r="B25" s="16"/>
      <c r="C25" s="13"/>
      <c r="D25" s="22"/>
      <c r="E25" s="15"/>
      <c r="F25" s="27"/>
      <c r="G25" s="27"/>
      <c r="H25" s="59"/>
      <c r="I25" s="72" t="str">
        <f t="shared" si="4"/>
        <v/>
      </c>
      <c r="J25" s="37"/>
      <c r="K25" s="37"/>
      <c r="L25" s="34" t="str">
        <f t="shared" si="0"/>
        <v/>
      </c>
      <c r="M25" s="35" t="str">
        <f t="shared" si="1"/>
        <v/>
      </c>
      <c r="N25" s="36" t="str">
        <f t="shared" si="2"/>
        <v/>
      </c>
      <c r="O25" s="73" t="str">
        <f t="shared" ca="1" si="3"/>
        <v/>
      </c>
      <c r="P25" s="65"/>
    </row>
    <row r="26" spans="1:16" ht="12.95" customHeight="1" x14ac:dyDescent="0.2">
      <c r="A26" s="14"/>
      <c r="B26" s="14"/>
      <c r="C26" s="13"/>
      <c r="D26" s="21"/>
      <c r="E26" s="15"/>
      <c r="F26" s="26"/>
      <c r="G26" s="26"/>
      <c r="H26" s="58"/>
      <c r="I26" s="72" t="str">
        <f t="shared" si="4"/>
        <v/>
      </c>
      <c r="J26" s="33"/>
      <c r="K26" s="33"/>
      <c r="L26" s="34" t="str">
        <f t="shared" si="0"/>
        <v/>
      </c>
      <c r="M26" s="35" t="str">
        <f t="shared" si="1"/>
        <v/>
      </c>
      <c r="N26" s="36" t="str">
        <f t="shared" si="2"/>
        <v/>
      </c>
      <c r="O26" s="73" t="str">
        <f t="shared" ca="1" si="3"/>
        <v/>
      </c>
      <c r="P26" s="65"/>
    </row>
    <row r="27" spans="1:16" ht="12.95" customHeight="1" x14ac:dyDescent="0.2">
      <c r="A27" s="14"/>
      <c r="B27" s="14"/>
      <c r="C27" s="13"/>
      <c r="D27" s="21"/>
      <c r="E27" s="15"/>
      <c r="F27" s="26"/>
      <c r="G27" s="26"/>
      <c r="H27" s="58"/>
      <c r="I27" s="72" t="str">
        <f t="shared" si="4"/>
        <v/>
      </c>
      <c r="J27" s="33"/>
      <c r="K27" s="33"/>
      <c r="L27" s="34" t="str">
        <f t="shared" si="0"/>
        <v/>
      </c>
      <c r="M27" s="35" t="str">
        <f t="shared" si="1"/>
        <v/>
      </c>
      <c r="N27" s="36" t="str">
        <f t="shared" si="2"/>
        <v/>
      </c>
      <c r="O27" s="73" t="str">
        <f t="shared" ca="1" si="3"/>
        <v/>
      </c>
      <c r="P27" s="65"/>
    </row>
    <row r="28" spans="1:16" ht="12.95" customHeight="1" x14ac:dyDescent="0.2">
      <c r="A28" s="14"/>
      <c r="B28" s="14"/>
      <c r="C28" s="13"/>
      <c r="D28" s="21"/>
      <c r="E28" s="15"/>
      <c r="F28" s="26"/>
      <c r="G28" s="26"/>
      <c r="H28" s="58"/>
      <c r="I28" s="72" t="str">
        <f t="shared" si="4"/>
        <v/>
      </c>
      <c r="J28" s="33"/>
      <c r="K28" s="33"/>
      <c r="L28" s="34" t="str">
        <f t="shared" si="0"/>
        <v/>
      </c>
      <c r="M28" s="35" t="str">
        <f t="shared" si="1"/>
        <v/>
      </c>
      <c r="N28" s="36" t="str">
        <f t="shared" si="2"/>
        <v/>
      </c>
      <c r="O28" s="73" t="str">
        <f t="shared" ca="1" si="3"/>
        <v/>
      </c>
      <c r="P28" s="65"/>
    </row>
    <row r="29" spans="1:16" ht="12.95" customHeight="1" x14ac:dyDescent="0.2">
      <c r="A29" s="14"/>
      <c r="B29" s="17"/>
      <c r="C29" s="13"/>
      <c r="D29" s="21"/>
      <c r="E29" s="15"/>
      <c r="F29" s="28"/>
      <c r="G29" s="28"/>
      <c r="H29" s="60"/>
      <c r="I29" s="72" t="str">
        <f t="shared" si="4"/>
        <v/>
      </c>
      <c r="J29" s="38"/>
      <c r="K29" s="38"/>
      <c r="L29" s="34" t="str">
        <f t="shared" si="0"/>
        <v/>
      </c>
      <c r="M29" s="35" t="str">
        <f t="shared" si="1"/>
        <v/>
      </c>
      <c r="N29" s="36" t="str">
        <f t="shared" si="2"/>
        <v/>
      </c>
      <c r="O29" s="73" t="str">
        <f t="shared" ca="1" si="3"/>
        <v/>
      </c>
      <c r="P29" s="65"/>
    </row>
    <row r="30" spans="1:16" ht="12.95" customHeight="1" x14ac:dyDescent="0.2">
      <c r="A30" s="14"/>
      <c r="B30" s="14"/>
      <c r="C30" s="13"/>
      <c r="D30" s="21"/>
      <c r="E30" s="15"/>
      <c r="F30" s="26"/>
      <c r="G30" s="26"/>
      <c r="H30" s="58"/>
      <c r="I30" s="72" t="str">
        <f t="shared" si="4"/>
        <v/>
      </c>
      <c r="J30" s="33"/>
      <c r="K30" s="33"/>
      <c r="L30" s="34" t="str">
        <f t="shared" si="0"/>
        <v/>
      </c>
      <c r="M30" s="35" t="str">
        <f t="shared" si="1"/>
        <v/>
      </c>
      <c r="N30" s="36" t="str">
        <f t="shared" si="2"/>
        <v/>
      </c>
      <c r="O30" s="73" t="str">
        <f t="shared" ca="1" si="3"/>
        <v/>
      </c>
      <c r="P30" s="65"/>
    </row>
    <row r="31" spans="1:16" ht="12.95" customHeight="1" x14ac:dyDescent="0.2">
      <c r="A31" s="14"/>
      <c r="B31" s="14"/>
      <c r="C31" s="13"/>
      <c r="D31" s="21"/>
      <c r="E31" s="15"/>
      <c r="F31" s="26"/>
      <c r="G31" s="26"/>
      <c r="H31" s="58"/>
      <c r="I31" s="72" t="str">
        <f t="shared" si="4"/>
        <v/>
      </c>
      <c r="J31" s="33"/>
      <c r="K31" s="33"/>
      <c r="L31" s="34" t="str">
        <f t="shared" si="0"/>
        <v/>
      </c>
      <c r="M31" s="35" t="str">
        <f t="shared" si="1"/>
        <v/>
      </c>
      <c r="N31" s="36" t="str">
        <f t="shared" si="2"/>
        <v/>
      </c>
      <c r="O31" s="73" t="str">
        <f t="shared" ca="1" si="3"/>
        <v/>
      </c>
      <c r="P31" s="65"/>
    </row>
    <row r="32" spans="1:16" ht="12.95" customHeight="1" x14ac:dyDescent="0.2">
      <c r="A32" s="14"/>
      <c r="B32" s="14"/>
      <c r="C32" s="13"/>
      <c r="D32" s="21"/>
      <c r="E32" s="15"/>
      <c r="F32" s="26"/>
      <c r="G32" s="26"/>
      <c r="H32" s="58"/>
      <c r="I32" s="72" t="str">
        <f t="shared" si="4"/>
        <v/>
      </c>
      <c r="J32" s="33"/>
      <c r="K32" s="33"/>
      <c r="L32" s="34" t="str">
        <f t="shared" si="0"/>
        <v/>
      </c>
      <c r="M32" s="35" t="str">
        <f t="shared" si="1"/>
        <v/>
      </c>
      <c r="N32" s="36" t="str">
        <f t="shared" si="2"/>
        <v/>
      </c>
      <c r="O32" s="73" t="str">
        <f t="shared" ca="1" si="3"/>
        <v/>
      </c>
      <c r="P32" s="65"/>
    </row>
    <row r="33" spans="1:16" ht="12.95" customHeight="1" x14ac:dyDescent="0.2">
      <c r="A33" s="14"/>
      <c r="B33" s="14"/>
      <c r="C33" s="13"/>
      <c r="D33" s="21"/>
      <c r="E33" s="15"/>
      <c r="F33" s="26"/>
      <c r="G33" s="26"/>
      <c r="H33" s="58"/>
      <c r="I33" s="72" t="str">
        <f t="shared" si="4"/>
        <v/>
      </c>
      <c r="J33" s="33"/>
      <c r="K33" s="33"/>
      <c r="L33" s="34" t="str">
        <f t="shared" si="0"/>
        <v/>
      </c>
      <c r="M33" s="35" t="str">
        <f t="shared" si="1"/>
        <v/>
      </c>
      <c r="N33" s="36" t="str">
        <f t="shared" si="2"/>
        <v/>
      </c>
      <c r="O33" s="73" t="str">
        <f t="shared" ca="1" si="3"/>
        <v/>
      </c>
      <c r="P33" s="65"/>
    </row>
    <row r="34" spans="1:16" ht="12.95" customHeight="1" x14ac:dyDescent="0.2">
      <c r="A34" s="12"/>
      <c r="B34" s="17"/>
      <c r="C34" s="13"/>
      <c r="D34" s="20"/>
      <c r="E34" s="15"/>
      <c r="F34" s="28"/>
      <c r="G34" s="28"/>
      <c r="H34" s="60"/>
      <c r="I34" s="72" t="str">
        <f t="shared" si="4"/>
        <v/>
      </c>
      <c r="J34" s="38"/>
      <c r="K34" s="38"/>
      <c r="L34" s="34" t="str">
        <f t="shared" si="0"/>
        <v/>
      </c>
      <c r="M34" s="35" t="str">
        <f t="shared" si="1"/>
        <v/>
      </c>
      <c r="N34" s="36" t="str">
        <f t="shared" si="2"/>
        <v/>
      </c>
      <c r="O34" s="73" t="str">
        <f t="shared" ca="1" si="3"/>
        <v/>
      </c>
      <c r="P34" s="65"/>
    </row>
    <row r="35" spans="1:16" ht="12.95" customHeight="1" x14ac:dyDescent="0.2">
      <c r="A35" s="12"/>
      <c r="B35" s="12"/>
      <c r="C35" s="13"/>
      <c r="D35" s="20"/>
      <c r="E35" s="15"/>
      <c r="F35" s="28"/>
      <c r="G35" s="28"/>
      <c r="H35" s="60"/>
      <c r="I35" s="72" t="str">
        <f t="shared" si="4"/>
        <v/>
      </c>
      <c r="J35" s="35"/>
      <c r="K35" s="35"/>
      <c r="L35" s="34" t="str">
        <f t="shared" si="0"/>
        <v/>
      </c>
      <c r="M35" s="35" t="str">
        <f t="shared" si="1"/>
        <v/>
      </c>
      <c r="N35" s="36" t="str">
        <f t="shared" si="2"/>
        <v/>
      </c>
      <c r="O35" s="73" t="str">
        <f t="shared" ca="1" si="3"/>
        <v/>
      </c>
      <c r="P35" s="65"/>
    </row>
    <row r="36" spans="1:16" ht="12.95" customHeight="1" x14ac:dyDescent="0.2">
      <c r="A36" s="14"/>
      <c r="B36" s="14"/>
      <c r="C36" s="13"/>
      <c r="D36" s="20"/>
      <c r="E36" s="15"/>
      <c r="F36" s="28"/>
      <c r="G36" s="28"/>
      <c r="H36" s="60"/>
      <c r="I36" s="72" t="str">
        <f t="shared" si="4"/>
        <v/>
      </c>
      <c r="J36" s="33"/>
      <c r="K36" s="33"/>
      <c r="L36" s="34" t="str">
        <f t="shared" si="0"/>
        <v/>
      </c>
      <c r="M36" s="35" t="str">
        <f t="shared" ref="M36:M71" si="5">IF(C36="TAK", IF(E36&lt;"",IF(AND(F36&lt;=85,G36&lt;=115,H36&lt;=135),"NIE","TAK"),"brak pomiaru"),"")</f>
        <v/>
      </c>
      <c r="N36" s="36" t="str">
        <f t="shared" ref="N36:N71" si="6">IF(F36&lt;"",IF(C36="TAK",IF(E36&lt;"",DATE(YEAR(E36)+0,MONTH(E36)+I36,DAY(E36)+0),""),""),"")</f>
        <v/>
      </c>
      <c r="O36" s="73" t="str">
        <f t="shared" ref="O36:O67" ca="1" si="7">IF(F36&lt;"",IF(C36="TAK",IF(E36&lt;"",( N36-TODAY()),"brak pomiaru"),""),"")</f>
        <v/>
      </c>
      <c r="P36" s="65"/>
    </row>
    <row r="37" spans="1:16" ht="12.95" customHeight="1" x14ac:dyDescent="0.2">
      <c r="A37" s="14"/>
      <c r="B37" s="17"/>
      <c r="C37" s="13"/>
      <c r="D37" s="21"/>
      <c r="E37" s="15"/>
      <c r="F37" s="28"/>
      <c r="G37" s="28"/>
      <c r="H37" s="60"/>
      <c r="I37" s="72" t="str">
        <f t="shared" si="4"/>
        <v/>
      </c>
      <c r="J37" s="38"/>
      <c r="K37" s="38"/>
      <c r="L37" s="34" t="str">
        <f t="shared" si="0"/>
        <v/>
      </c>
      <c r="M37" s="35" t="str">
        <f t="shared" si="5"/>
        <v/>
      </c>
      <c r="N37" s="36" t="str">
        <f t="shared" si="6"/>
        <v/>
      </c>
      <c r="O37" s="73" t="str">
        <f t="shared" ca="1" si="7"/>
        <v/>
      </c>
      <c r="P37" s="65"/>
    </row>
    <row r="38" spans="1:16" ht="12.95" customHeight="1" x14ac:dyDescent="0.2">
      <c r="A38" s="14"/>
      <c r="B38" s="14"/>
      <c r="C38" s="13"/>
      <c r="D38" s="21"/>
      <c r="E38" s="15"/>
      <c r="F38" s="28"/>
      <c r="G38" s="28"/>
      <c r="H38" s="60"/>
      <c r="I38" s="72" t="str">
        <f t="shared" si="4"/>
        <v/>
      </c>
      <c r="J38" s="33"/>
      <c r="K38" s="33"/>
      <c r="L38" s="34" t="str">
        <f t="shared" si="0"/>
        <v/>
      </c>
      <c r="M38" s="35" t="str">
        <f t="shared" si="5"/>
        <v/>
      </c>
      <c r="N38" s="36" t="str">
        <f t="shared" si="6"/>
        <v/>
      </c>
      <c r="O38" s="73" t="str">
        <f t="shared" ca="1" si="7"/>
        <v/>
      </c>
      <c r="P38" s="65"/>
    </row>
    <row r="39" spans="1:16" ht="12.95" customHeight="1" x14ac:dyDescent="0.2">
      <c r="A39" s="14"/>
      <c r="B39" s="14"/>
      <c r="C39" s="13"/>
      <c r="D39" s="21"/>
      <c r="E39" s="15"/>
      <c r="F39" s="28"/>
      <c r="G39" s="28"/>
      <c r="H39" s="60"/>
      <c r="I39" s="72" t="str">
        <f t="shared" si="4"/>
        <v/>
      </c>
      <c r="J39" s="33"/>
      <c r="K39" s="33"/>
      <c r="L39" s="34" t="str">
        <f t="shared" si="0"/>
        <v/>
      </c>
      <c r="M39" s="35" t="str">
        <f t="shared" si="5"/>
        <v/>
      </c>
      <c r="N39" s="36" t="str">
        <f t="shared" si="6"/>
        <v/>
      </c>
      <c r="O39" s="73" t="str">
        <f t="shared" ca="1" si="7"/>
        <v/>
      </c>
      <c r="P39" s="65"/>
    </row>
    <row r="40" spans="1:16" ht="12.95" customHeight="1" x14ac:dyDescent="0.2">
      <c r="A40" s="14"/>
      <c r="B40" s="17"/>
      <c r="C40" s="13"/>
      <c r="D40" s="21"/>
      <c r="E40" s="15"/>
      <c r="F40" s="28"/>
      <c r="G40" s="28"/>
      <c r="H40" s="60"/>
      <c r="I40" s="72" t="str">
        <f t="shared" si="4"/>
        <v/>
      </c>
      <c r="J40" s="38"/>
      <c r="K40" s="38"/>
      <c r="L40" s="34" t="str">
        <f t="shared" si="0"/>
        <v/>
      </c>
      <c r="M40" s="35" t="str">
        <f t="shared" si="5"/>
        <v/>
      </c>
      <c r="N40" s="36" t="str">
        <f t="shared" si="6"/>
        <v/>
      </c>
      <c r="O40" s="73" t="str">
        <f t="shared" ca="1" si="7"/>
        <v/>
      </c>
      <c r="P40" s="65"/>
    </row>
    <row r="41" spans="1:16" ht="12.95" customHeight="1" x14ac:dyDescent="0.2">
      <c r="A41" s="14"/>
      <c r="B41" s="17"/>
      <c r="C41" s="13"/>
      <c r="D41" s="20"/>
      <c r="E41" s="15"/>
      <c r="F41" s="29"/>
      <c r="G41" s="29"/>
      <c r="H41" s="61"/>
      <c r="I41" s="72" t="str">
        <f t="shared" si="4"/>
        <v/>
      </c>
      <c r="J41" s="38"/>
      <c r="K41" s="38"/>
      <c r="L41" s="34" t="str">
        <f t="shared" si="0"/>
        <v/>
      </c>
      <c r="M41" s="35" t="str">
        <f t="shared" si="5"/>
        <v/>
      </c>
      <c r="N41" s="36" t="str">
        <f t="shared" si="6"/>
        <v/>
      </c>
      <c r="O41" s="73" t="str">
        <f t="shared" ca="1" si="7"/>
        <v/>
      </c>
      <c r="P41" s="65"/>
    </row>
    <row r="42" spans="1:16" ht="12.95" customHeight="1" x14ac:dyDescent="0.2">
      <c r="A42" s="14"/>
      <c r="B42" s="14"/>
      <c r="C42" s="13"/>
      <c r="D42" s="21"/>
      <c r="E42" s="15"/>
      <c r="F42" s="26"/>
      <c r="G42" s="26"/>
      <c r="H42" s="58"/>
      <c r="I42" s="72" t="str">
        <f t="shared" si="4"/>
        <v/>
      </c>
      <c r="J42" s="33"/>
      <c r="K42" s="33"/>
      <c r="L42" s="34" t="str">
        <f t="shared" si="0"/>
        <v/>
      </c>
      <c r="M42" s="35" t="str">
        <f t="shared" si="5"/>
        <v/>
      </c>
      <c r="N42" s="36" t="str">
        <f t="shared" si="6"/>
        <v/>
      </c>
      <c r="O42" s="73" t="str">
        <f t="shared" ca="1" si="7"/>
        <v/>
      </c>
      <c r="P42" s="65"/>
    </row>
    <row r="43" spans="1:16" ht="12.95" customHeight="1" x14ac:dyDescent="0.2">
      <c r="A43" s="14"/>
      <c r="B43" s="14"/>
      <c r="C43" s="13"/>
      <c r="D43" s="21"/>
      <c r="E43" s="15"/>
      <c r="F43" s="26"/>
      <c r="G43" s="26"/>
      <c r="H43" s="58"/>
      <c r="I43" s="72" t="str">
        <f t="shared" si="4"/>
        <v/>
      </c>
      <c r="J43" s="33"/>
      <c r="K43" s="33"/>
      <c r="L43" s="34" t="str">
        <f t="shared" si="0"/>
        <v/>
      </c>
      <c r="M43" s="35" t="str">
        <f t="shared" si="5"/>
        <v/>
      </c>
      <c r="N43" s="36" t="str">
        <f t="shared" si="6"/>
        <v/>
      </c>
      <c r="O43" s="73" t="str">
        <f t="shared" ca="1" si="7"/>
        <v/>
      </c>
      <c r="P43" s="65"/>
    </row>
    <row r="44" spans="1:16" ht="12.95" customHeight="1" x14ac:dyDescent="0.2">
      <c r="A44" s="14"/>
      <c r="B44" s="17"/>
      <c r="C44" s="13"/>
      <c r="D44" s="20"/>
      <c r="E44" s="15"/>
      <c r="F44" s="30"/>
      <c r="G44" s="30"/>
      <c r="H44" s="62"/>
      <c r="I44" s="72" t="str">
        <f t="shared" si="4"/>
        <v/>
      </c>
      <c r="J44" s="38"/>
      <c r="K44" s="38"/>
      <c r="L44" s="34" t="str">
        <f t="shared" si="0"/>
        <v/>
      </c>
      <c r="M44" s="35" t="str">
        <f t="shared" si="5"/>
        <v/>
      </c>
      <c r="N44" s="36" t="str">
        <f t="shared" si="6"/>
        <v/>
      </c>
      <c r="O44" s="73" t="str">
        <f t="shared" ca="1" si="7"/>
        <v/>
      </c>
      <c r="P44" s="65"/>
    </row>
    <row r="45" spans="1:16" ht="12.95" customHeight="1" x14ac:dyDescent="0.2">
      <c r="A45" s="14"/>
      <c r="B45" s="14"/>
      <c r="C45" s="13"/>
      <c r="D45" s="21"/>
      <c r="E45" s="15"/>
      <c r="F45" s="26"/>
      <c r="G45" s="26"/>
      <c r="H45" s="58"/>
      <c r="I45" s="72" t="str">
        <f t="shared" si="4"/>
        <v/>
      </c>
      <c r="J45" s="39"/>
      <c r="K45" s="40"/>
      <c r="L45" s="34" t="str">
        <f t="shared" si="0"/>
        <v/>
      </c>
      <c r="M45" s="35" t="str">
        <f t="shared" si="5"/>
        <v/>
      </c>
      <c r="N45" s="36" t="str">
        <f t="shared" si="6"/>
        <v/>
      </c>
      <c r="O45" s="73" t="str">
        <f t="shared" ca="1" si="7"/>
        <v/>
      </c>
      <c r="P45" s="65"/>
    </row>
    <row r="46" spans="1:16" ht="12.95" customHeight="1" x14ac:dyDescent="0.2">
      <c r="A46" s="14"/>
      <c r="B46" s="14"/>
      <c r="C46" s="13"/>
      <c r="D46" s="21"/>
      <c r="E46" s="15"/>
      <c r="F46" s="26"/>
      <c r="G46" s="26"/>
      <c r="H46" s="58"/>
      <c r="I46" s="72" t="str">
        <f t="shared" si="4"/>
        <v/>
      </c>
      <c r="J46" s="39"/>
      <c r="K46" s="40"/>
      <c r="L46" s="34" t="str">
        <f t="shared" si="0"/>
        <v/>
      </c>
      <c r="M46" s="35" t="str">
        <f t="shared" si="5"/>
        <v/>
      </c>
      <c r="N46" s="36" t="str">
        <f t="shared" si="6"/>
        <v/>
      </c>
      <c r="O46" s="73" t="str">
        <f t="shared" ca="1" si="7"/>
        <v/>
      </c>
      <c r="P46" s="65"/>
    </row>
    <row r="47" spans="1:16" ht="12.95" customHeight="1" x14ac:dyDescent="0.2">
      <c r="A47" s="14"/>
      <c r="B47" s="18"/>
      <c r="C47" s="13"/>
      <c r="D47" s="23"/>
      <c r="E47" s="15"/>
      <c r="F47" s="31"/>
      <c r="G47" s="31"/>
      <c r="H47" s="63"/>
      <c r="I47" s="72" t="str">
        <f t="shared" si="4"/>
        <v/>
      </c>
      <c r="J47" s="41"/>
      <c r="K47" s="41"/>
      <c r="L47" s="34" t="str">
        <f t="shared" si="0"/>
        <v/>
      </c>
      <c r="M47" s="35" t="str">
        <f t="shared" si="5"/>
        <v/>
      </c>
      <c r="N47" s="36" t="str">
        <f t="shared" si="6"/>
        <v/>
      </c>
      <c r="O47" s="73" t="str">
        <f t="shared" ca="1" si="7"/>
        <v/>
      </c>
      <c r="P47" s="65"/>
    </row>
    <row r="48" spans="1:16" ht="12.95" customHeight="1" x14ac:dyDescent="0.2">
      <c r="A48" s="14"/>
      <c r="B48" s="14"/>
      <c r="C48" s="13"/>
      <c r="D48" s="24"/>
      <c r="E48" s="15"/>
      <c r="F48" s="26"/>
      <c r="G48" s="26"/>
      <c r="H48" s="58"/>
      <c r="I48" s="72" t="str">
        <f t="shared" si="4"/>
        <v/>
      </c>
      <c r="J48" s="33"/>
      <c r="K48" s="33"/>
      <c r="L48" s="34" t="str">
        <f t="shared" si="0"/>
        <v/>
      </c>
      <c r="M48" s="35" t="str">
        <f t="shared" si="5"/>
        <v/>
      </c>
      <c r="N48" s="36" t="str">
        <f t="shared" si="6"/>
        <v/>
      </c>
      <c r="O48" s="73" t="str">
        <f t="shared" ca="1" si="7"/>
        <v/>
      </c>
      <c r="P48" s="65"/>
    </row>
    <row r="49" spans="1:16" ht="12.95" customHeight="1" x14ac:dyDescent="0.2">
      <c r="A49" s="14"/>
      <c r="B49" s="14"/>
      <c r="C49" s="13"/>
      <c r="D49" s="24"/>
      <c r="E49" s="15"/>
      <c r="F49" s="26"/>
      <c r="G49" s="26"/>
      <c r="H49" s="58"/>
      <c r="I49" s="72" t="str">
        <f t="shared" si="4"/>
        <v/>
      </c>
      <c r="J49" s="33"/>
      <c r="K49" s="33"/>
      <c r="L49" s="34" t="str">
        <f t="shared" si="0"/>
        <v/>
      </c>
      <c r="M49" s="35" t="str">
        <f t="shared" si="5"/>
        <v/>
      </c>
      <c r="N49" s="36" t="str">
        <f t="shared" si="6"/>
        <v/>
      </c>
      <c r="O49" s="73" t="str">
        <f t="shared" ca="1" si="7"/>
        <v/>
      </c>
      <c r="P49" s="65"/>
    </row>
    <row r="50" spans="1:16" ht="12.95" customHeight="1" x14ac:dyDescent="0.2">
      <c r="A50" s="14"/>
      <c r="B50" s="14"/>
      <c r="C50" s="13"/>
      <c r="D50" s="24"/>
      <c r="E50" s="15"/>
      <c r="F50" s="26"/>
      <c r="G50" s="26"/>
      <c r="H50" s="58"/>
      <c r="I50" s="72" t="str">
        <f t="shared" si="4"/>
        <v/>
      </c>
      <c r="J50" s="33"/>
      <c r="K50" s="33"/>
      <c r="L50" s="34" t="str">
        <f t="shared" si="0"/>
        <v/>
      </c>
      <c r="M50" s="35" t="str">
        <f t="shared" si="5"/>
        <v/>
      </c>
      <c r="N50" s="36" t="str">
        <f t="shared" si="6"/>
        <v/>
      </c>
      <c r="O50" s="73" t="str">
        <f t="shared" ca="1" si="7"/>
        <v/>
      </c>
      <c r="P50" s="65"/>
    </row>
    <row r="51" spans="1:16" ht="12.95" customHeight="1" x14ac:dyDescent="0.2">
      <c r="A51" s="14"/>
      <c r="B51" s="14"/>
      <c r="C51" s="13"/>
      <c r="D51" s="24"/>
      <c r="E51" s="15"/>
      <c r="F51" s="26"/>
      <c r="G51" s="26"/>
      <c r="H51" s="58"/>
      <c r="I51" s="72" t="str">
        <f t="shared" si="4"/>
        <v/>
      </c>
      <c r="J51" s="33"/>
      <c r="K51" s="33"/>
      <c r="L51" s="34" t="str">
        <f t="shared" si="0"/>
        <v/>
      </c>
      <c r="M51" s="35" t="str">
        <f t="shared" si="5"/>
        <v/>
      </c>
      <c r="N51" s="36" t="str">
        <f t="shared" si="6"/>
        <v/>
      </c>
      <c r="O51" s="73" t="str">
        <f t="shared" ca="1" si="7"/>
        <v/>
      </c>
      <c r="P51" s="65"/>
    </row>
    <row r="52" spans="1:16" ht="12.95" customHeight="1" x14ac:dyDescent="0.2">
      <c r="A52" s="14"/>
      <c r="B52" s="14"/>
      <c r="C52" s="13"/>
      <c r="D52" s="21"/>
      <c r="E52" s="15"/>
      <c r="F52" s="26"/>
      <c r="G52" s="26"/>
      <c r="H52" s="58"/>
      <c r="I52" s="72" t="str">
        <f t="shared" si="4"/>
        <v/>
      </c>
      <c r="J52" s="33"/>
      <c r="K52" s="33"/>
      <c r="L52" s="34" t="str">
        <f t="shared" si="0"/>
        <v/>
      </c>
      <c r="M52" s="35" t="str">
        <f t="shared" si="5"/>
        <v/>
      </c>
      <c r="N52" s="36" t="str">
        <f t="shared" si="6"/>
        <v/>
      </c>
      <c r="O52" s="73" t="str">
        <f t="shared" ca="1" si="7"/>
        <v/>
      </c>
      <c r="P52" s="65"/>
    </row>
    <row r="53" spans="1:16" ht="12.95" customHeight="1" x14ac:dyDescent="0.2">
      <c r="A53" s="14"/>
      <c r="B53" s="18"/>
      <c r="C53" s="13"/>
      <c r="D53" s="23"/>
      <c r="E53" s="15"/>
      <c r="F53" s="26"/>
      <c r="G53" s="26"/>
      <c r="H53" s="58"/>
      <c r="I53" s="72" t="str">
        <f t="shared" si="4"/>
        <v/>
      </c>
      <c r="J53" s="33"/>
      <c r="K53" s="33"/>
      <c r="L53" s="34" t="str">
        <f t="shared" si="0"/>
        <v/>
      </c>
      <c r="M53" s="35" t="str">
        <f t="shared" si="5"/>
        <v/>
      </c>
      <c r="N53" s="36" t="str">
        <f t="shared" si="6"/>
        <v/>
      </c>
      <c r="O53" s="73" t="str">
        <f t="shared" ca="1" si="7"/>
        <v/>
      </c>
      <c r="P53" s="65"/>
    </row>
    <row r="54" spans="1:16" ht="12.95" customHeight="1" x14ac:dyDescent="0.2">
      <c r="A54" s="14"/>
      <c r="B54" s="14"/>
      <c r="C54" s="13"/>
      <c r="D54" s="21"/>
      <c r="E54" s="15"/>
      <c r="F54" s="26"/>
      <c r="G54" s="26"/>
      <c r="H54" s="58"/>
      <c r="I54" s="72" t="str">
        <f t="shared" si="4"/>
        <v/>
      </c>
      <c r="J54" s="33"/>
      <c r="K54" s="33"/>
      <c r="L54" s="34" t="str">
        <f t="shared" si="0"/>
        <v/>
      </c>
      <c r="M54" s="35" t="str">
        <f t="shared" si="5"/>
        <v/>
      </c>
      <c r="N54" s="36" t="str">
        <f t="shared" si="6"/>
        <v/>
      </c>
      <c r="O54" s="73" t="str">
        <f t="shared" ca="1" si="7"/>
        <v/>
      </c>
      <c r="P54" s="65"/>
    </row>
    <row r="55" spans="1:16" ht="12.95" customHeight="1" x14ac:dyDescent="0.2">
      <c r="A55" s="14"/>
      <c r="B55" s="14"/>
      <c r="C55" s="13"/>
      <c r="D55" s="21"/>
      <c r="E55" s="15"/>
      <c r="F55" s="26"/>
      <c r="G55" s="26"/>
      <c r="H55" s="58"/>
      <c r="I55" s="72" t="str">
        <f t="shared" si="4"/>
        <v/>
      </c>
      <c r="J55" s="33"/>
      <c r="K55" s="33"/>
      <c r="L55" s="34" t="str">
        <f t="shared" si="0"/>
        <v/>
      </c>
      <c r="M55" s="35" t="str">
        <f t="shared" si="5"/>
        <v/>
      </c>
      <c r="N55" s="36" t="str">
        <f t="shared" si="6"/>
        <v/>
      </c>
      <c r="O55" s="73" t="str">
        <f t="shared" ca="1" si="7"/>
        <v/>
      </c>
      <c r="P55" s="65"/>
    </row>
    <row r="56" spans="1:16" ht="12.95" customHeight="1" x14ac:dyDescent="0.2">
      <c r="A56" s="14"/>
      <c r="B56" s="14"/>
      <c r="C56" s="13"/>
      <c r="D56" s="21"/>
      <c r="E56" s="15"/>
      <c r="F56" s="26"/>
      <c r="G56" s="26"/>
      <c r="H56" s="58"/>
      <c r="I56" s="72" t="str">
        <f t="shared" si="4"/>
        <v/>
      </c>
      <c r="J56" s="33"/>
      <c r="K56" s="33"/>
      <c r="L56" s="34" t="str">
        <f t="shared" si="0"/>
        <v/>
      </c>
      <c r="M56" s="35" t="str">
        <f t="shared" si="5"/>
        <v/>
      </c>
      <c r="N56" s="36" t="str">
        <f t="shared" si="6"/>
        <v/>
      </c>
      <c r="O56" s="73" t="str">
        <f t="shared" ca="1" si="7"/>
        <v/>
      </c>
      <c r="P56" s="65"/>
    </row>
    <row r="57" spans="1:16" ht="12.95" customHeight="1" x14ac:dyDescent="0.2">
      <c r="A57" s="14"/>
      <c r="B57" s="14"/>
      <c r="C57" s="13"/>
      <c r="D57" s="21"/>
      <c r="E57" s="15"/>
      <c r="F57" s="26"/>
      <c r="G57" s="26"/>
      <c r="H57" s="58"/>
      <c r="I57" s="72" t="str">
        <f t="shared" si="4"/>
        <v/>
      </c>
      <c r="J57" s="33"/>
      <c r="K57" s="33"/>
      <c r="L57" s="34" t="str">
        <f t="shared" si="0"/>
        <v/>
      </c>
      <c r="M57" s="35" t="str">
        <f t="shared" si="5"/>
        <v/>
      </c>
      <c r="N57" s="36" t="str">
        <f t="shared" si="6"/>
        <v/>
      </c>
      <c r="O57" s="73" t="str">
        <f t="shared" ca="1" si="7"/>
        <v/>
      </c>
      <c r="P57" s="65"/>
    </row>
    <row r="58" spans="1:16" ht="12.95" customHeight="1" x14ac:dyDescent="0.2">
      <c r="A58" s="14"/>
      <c r="B58" s="14"/>
      <c r="C58" s="13"/>
      <c r="D58" s="21"/>
      <c r="E58" s="15"/>
      <c r="F58" s="26"/>
      <c r="G58" s="26"/>
      <c r="H58" s="58"/>
      <c r="I58" s="72" t="str">
        <f t="shared" si="4"/>
        <v/>
      </c>
      <c r="J58" s="33"/>
      <c r="K58" s="33"/>
      <c r="L58" s="34" t="str">
        <f t="shared" si="0"/>
        <v/>
      </c>
      <c r="M58" s="35" t="str">
        <f t="shared" si="5"/>
        <v/>
      </c>
      <c r="N58" s="36" t="str">
        <f t="shared" si="6"/>
        <v/>
      </c>
      <c r="O58" s="73" t="str">
        <f t="shared" ca="1" si="7"/>
        <v/>
      </c>
      <c r="P58" s="65"/>
    </row>
    <row r="59" spans="1:16" ht="12.95" customHeight="1" x14ac:dyDescent="0.2">
      <c r="A59" s="14"/>
      <c r="B59" s="14"/>
      <c r="C59" s="13"/>
      <c r="D59" s="21"/>
      <c r="E59" s="15"/>
      <c r="F59" s="26"/>
      <c r="G59" s="26"/>
      <c r="H59" s="58"/>
      <c r="I59" s="72" t="str">
        <f t="shared" si="4"/>
        <v/>
      </c>
      <c r="J59" s="33"/>
      <c r="K59" s="33"/>
      <c r="L59" s="34" t="str">
        <f t="shared" si="0"/>
        <v/>
      </c>
      <c r="M59" s="35" t="str">
        <f t="shared" si="5"/>
        <v/>
      </c>
      <c r="N59" s="36" t="str">
        <f t="shared" si="6"/>
        <v/>
      </c>
      <c r="O59" s="73" t="str">
        <f t="shared" ca="1" si="7"/>
        <v/>
      </c>
      <c r="P59" s="65"/>
    </row>
    <row r="60" spans="1:16" ht="12.95" customHeight="1" x14ac:dyDescent="0.2">
      <c r="A60" s="14"/>
      <c r="B60" s="14"/>
      <c r="C60" s="13"/>
      <c r="D60" s="21"/>
      <c r="E60" s="15"/>
      <c r="F60" s="26"/>
      <c r="G60" s="26"/>
      <c r="H60" s="58"/>
      <c r="I60" s="72" t="str">
        <f t="shared" si="4"/>
        <v/>
      </c>
      <c r="J60" s="33"/>
      <c r="K60" s="33"/>
      <c r="L60" s="34" t="str">
        <f t="shared" si="0"/>
        <v/>
      </c>
      <c r="M60" s="35" t="str">
        <f t="shared" si="5"/>
        <v/>
      </c>
      <c r="N60" s="36" t="str">
        <f t="shared" si="6"/>
        <v/>
      </c>
      <c r="O60" s="73" t="str">
        <f t="shared" ca="1" si="7"/>
        <v/>
      </c>
      <c r="P60" s="65"/>
    </row>
    <row r="61" spans="1:16" ht="12.95" customHeight="1" x14ac:dyDescent="0.2">
      <c r="A61" s="14"/>
      <c r="B61" s="12"/>
      <c r="C61" s="13"/>
      <c r="D61" s="20"/>
      <c r="E61" s="15"/>
      <c r="F61" s="28"/>
      <c r="G61" s="28"/>
      <c r="H61" s="60"/>
      <c r="I61" s="72" t="str">
        <f t="shared" si="4"/>
        <v/>
      </c>
      <c r="J61" s="35"/>
      <c r="K61" s="35"/>
      <c r="L61" s="34" t="str">
        <f t="shared" si="0"/>
        <v/>
      </c>
      <c r="M61" s="35" t="str">
        <f t="shared" si="5"/>
        <v/>
      </c>
      <c r="N61" s="36" t="str">
        <f t="shared" si="6"/>
        <v/>
      </c>
      <c r="O61" s="73" t="str">
        <f t="shared" ca="1" si="7"/>
        <v/>
      </c>
      <c r="P61" s="65"/>
    </row>
    <row r="62" spans="1:16" ht="12.95" customHeight="1" x14ac:dyDescent="0.2">
      <c r="A62" s="14"/>
      <c r="B62" s="14"/>
      <c r="C62" s="13"/>
      <c r="D62" s="21"/>
      <c r="E62" s="15"/>
      <c r="F62" s="26"/>
      <c r="G62" s="26"/>
      <c r="H62" s="58"/>
      <c r="I62" s="72" t="str">
        <f t="shared" si="4"/>
        <v/>
      </c>
      <c r="J62" s="33"/>
      <c r="K62" s="33"/>
      <c r="L62" s="34" t="str">
        <f t="shared" si="0"/>
        <v/>
      </c>
      <c r="M62" s="35" t="str">
        <f t="shared" si="5"/>
        <v/>
      </c>
      <c r="N62" s="36" t="str">
        <f t="shared" si="6"/>
        <v/>
      </c>
      <c r="O62" s="73" t="str">
        <f t="shared" ca="1" si="7"/>
        <v/>
      </c>
      <c r="P62" s="65"/>
    </row>
    <row r="63" spans="1:16" ht="12.95" customHeight="1" x14ac:dyDescent="0.2">
      <c r="A63" s="19"/>
      <c r="B63" s="18"/>
      <c r="C63" s="13"/>
      <c r="D63" s="25"/>
      <c r="E63" s="15"/>
      <c r="F63" s="31"/>
      <c r="G63" s="31"/>
      <c r="H63" s="63"/>
      <c r="I63" s="72" t="str">
        <f t="shared" si="4"/>
        <v/>
      </c>
      <c r="J63" s="42"/>
      <c r="K63" s="42"/>
      <c r="L63" s="34" t="str">
        <f t="shared" si="0"/>
        <v/>
      </c>
      <c r="M63" s="35" t="str">
        <f t="shared" si="5"/>
        <v/>
      </c>
      <c r="N63" s="36" t="str">
        <f t="shared" si="6"/>
        <v/>
      </c>
      <c r="O63" s="73" t="str">
        <f t="shared" ca="1" si="7"/>
        <v/>
      </c>
      <c r="P63" s="65"/>
    </row>
    <row r="64" spans="1:16" ht="12.95" customHeight="1" x14ac:dyDescent="0.2">
      <c r="A64" s="14"/>
      <c r="B64" s="14"/>
      <c r="C64" s="13"/>
      <c r="D64" s="24"/>
      <c r="E64" s="15"/>
      <c r="F64" s="26"/>
      <c r="G64" s="26"/>
      <c r="H64" s="58"/>
      <c r="I64" s="72" t="str">
        <f t="shared" si="4"/>
        <v/>
      </c>
      <c r="J64" s="33"/>
      <c r="K64" s="33"/>
      <c r="L64" s="34" t="str">
        <f t="shared" si="0"/>
        <v/>
      </c>
      <c r="M64" s="35" t="str">
        <f t="shared" si="5"/>
        <v/>
      </c>
      <c r="N64" s="36" t="str">
        <f t="shared" si="6"/>
        <v/>
      </c>
      <c r="O64" s="73" t="str">
        <f t="shared" ca="1" si="7"/>
        <v/>
      </c>
      <c r="P64" s="65"/>
    </row>
    <row r="65" spans="1:16" ht="12.95" customHeight="1" x14ac:dyDescent="0.2">
      <c r="A65" s="14"/>
      <c r="B65" s="12"/>
      <c r="C65" s="13"/>
      <c r="D65" s="24"/>
      <c r="E65" s="15"/>
      <c r="F65" s="26"/>
      <c r="G65" s="26"/>
      <c r="H65" s="58"/>
      <c r="I65" s="72" t="str">
        <f t="shared" si="4"/>
        <v/>
      </c>
      <c r="J65" s="33"/>
      <c r="K65" s="33"/>
      <c r="L65" s="34" t="str">
        <f t="shared" si="0"/>
        <v/>
      </c>
      <c r="M65" s="35" t="str">
        <f t="shared" si="5"/>
        <v/>
      </c>
      <c r="N65" s="36" t="str">
        <f t="shared" si="6"/>
        <v/>
      </c>
      <c r="O65" s="73" t="str">
        <f t="shared" ca="1" si="7"/>
        <v/>
      </c>
      <c r="P65" s="65"/>
    </row>
    <row r="66" spans="1:16" ht="12.95" customHeight="1" x14ac:dyDescent="0.2">
      <c r="A66" s="14"/>
      <c r="B66" s="14"/>
      <c r="C66" s="13"/>
      <c r="D66" s="24"/>
      <c r="E66" s="15"/>
      <c r="F66" s="26"/>
      <c r="G66" s="26"/>
      <c r="H66" s="58"/>
      <c r="I66" s="72" t="str">
        <f t="shared" si="4"/>
        <v/>
      </c>
      <c r="J66" s="33"/>
      <c r="K66" s="33"/>
      <c r="L66" s="34" t="str">
        <f t="shared" si="0"/>
        <v/>
      </c>
      <c r="M66" s="35" t="str">
        <f t="shared" si="5"/>
        <v/>
      </c>
      <c r="N66" s="36" t="str">
        <f t="shared" si="6"/>
        <v/>
      </c>
      <c r="O66" s="73" t="str">
        <f t="shared" ca="1" si="7"/>
        <v/>
      </c>
      <c r="P66" s="65"/>
    </row>
    <row r="67" spans="1:16" ht="12.95" customHeight="1" x14ac:dyDescent="0.2">
      <c r="A67" s="14"/>
      <c r="B67" s="14"/>
      <c r="C67" s="13"/>
      <c r="D67" s="24"/>
      <c r="E67" s="15"/>
      <c r="F67" s="26"/>
      <c r="G67" s="26"/>
      <c r="H67" s="58"/>
      <c r="I67" s="72" t="str">
        <f t="shared" si="4"/>
        <v/>
      </c>
      <c r="J67" s="33"/>
      <c r="K67" s="33"/>
      <c r="L67" s="34" t="str">
        <f t="shared" si="0"/>
        <v/>
      </c>
      <c r="M67" s="35" t="str">
        <f t="shared" si="5"/>
        <v/>
      </c>
      <c r="N67" s="36" t="str">
        <f t="shared" si="6"/>
        <v/>
      </c>
      <c r="O67" s="73" t="str">
        <f t="shared" ca="1" si="7"/>
        <v/>
      </c>
      <c r="P67" s="65"/>
    </row>
    <row r="68" spans="1:16" ht="12.95" customHeight="1" x14ac:dyDescent="0.2">
      <c r="A68" s="14"/>
      <c r="B68" s="14"/>
      <c r="C68" s="13"/>
      <c r="D68" s="21"/>
      <c r="E68" s="15"/>
      <c r="F68" s="26"/>
      <c r="G68" s="26"/>
      <c r="H68" s="58"/>
      <c r="I68" s="72" t="str">
        <f t="shared" si="4"/>
        <v/>
      </c>
      <c r="J68" s="33"/>
      <c r="K68" s="40"/>
      <c r="L68" s="34" t="str">
        <f t="shared" si="0"/>
        <v/>
      </c>
      <c r="M68" s="35" t="str">
        <f t="shared" si="5"/>
        <v/>
      </c>
      <c r="N68" s="36" t="str">
        <f t="shared" si="6"/>
        <v/>
      </c>
      <c r="O68" s="73" t="str">
        <f t="shared" ref="O68:O99" ca="1" si="8">IF(F68&lt;"",IF(C68="TAK",IF(E68&lt;"",( N68-TODAY()),"brak pomiaru"),""),"")</f>
        <v/>
      </c>
      <c r="P68" s="65"/>
    </row>
    <row r="69" spans="1:16" ht="12.95" customHeight="1" x14ac:dyDescent="0.2">
      <c r="A69" s="14"/>
      <c r="B69" s="14"/>
      <c r="C69" s="13"/>
      <c r="D69" s="21"/>
      <c r="E69" s="15"/>
      <c r="F69" s="26"/>
      <c r="G69" s="26"/>
      <c r="H69" s="58"/>
      <c r="I69" s="72" t="str">
        <f t="shared" ref="I69:I71" si="9">IF(F69&lt;"",IF(C69="TAK",IF(E69&lt;"",IF(AND(F69&lt;=82,G69&lt;=109,H69&lt;=129),"24","12"),""),""),"")</f>
        <v/>
      </c>
      <c r="J69" s="33"/>
      <c r="K69" s="33"/>
      <c r="L69" s="34" t="str">
        <f t="shared" ref="L69:L71" si="10">IF(AND(F69&gt;80,F69&lt;85),"między 80 a 85","")</f>
        <v/>
      </c>
      <c r="M69" s="35" t="str">
        <f t="shared" si="5"/>
        <v/>
      </c>
      <c r="N69" s="36" t="str">
        <f t="shared" si="6"/>
        <v/>
      </c>
      <c r="O69" s="73" t="str">
        <f t="shared" ca="1" si="8"/>
        <v/>
      </c>
      <c r="P69" s="65"/>
    </row>
    <row r="70" spans="1:16" ht="12.95" customHeight="1" x14ac:dyDescent="0.2">
      <c r="A70" s="14"/>
      <c r="B70" s="14"/>
      <c r="C70" s="13"/>
      <c r="D70" s="21"/>
      <c r="E70" s="15"/>
      <c r="F70" s="26"/>
      <c r="G70" s="26"/>
      <c r="H70" s="58"/>
      <c r="I70" s="72" t="str">
        <f t="shared" si="9"/>
        <v/>
      </c>
      <c r="J70" s="33"/>
      <c r="K70" s="33"/>
      <c r="L70" s="34" t="str">
        <f t="shared" si="10"/>
        <v/>
      </c>
      <c r="M70" s="35" t="str">
        <f t="shared" si="5"/>
        <v/>
      </c>
      <c r="N70" s="36" t="str">
        <f t="shared" si="6"/>
        <v/>
      </c>
      <c r="O70" s="73" t="str">
        <f t="shared" ca="1" si="8"/>
        <v/>
      </c>
      <c r="P70" s="65"/>
    </row>
    <row r="71" spans="1:16" ht="12.95" customHeight="1" thickBot="1" x14ac:dyDescent="0.25">
      <c r="A71" s="14"/>
      <c r="B71" s="14"/>
      <c r="C71" s="13"/>
      <c r="D71" s="21"/>
      <c r="E71" s="15"/>
      <c r="F71" s="26"/>
      <c r="G71" s="26"/>
      <c r="H71" s="58"/>
      <c r="I71" s="74" t="str">
        <f t="shared" si="9"/>
        <v/>
      </c>
      <c r="J71" s="75"/>
      <c r="K71" s="75"/>
      <c r="L71" s="76" t="str">
        <f t="shared" si="10"/>
        <v/>
      </c>
      <c r="M71" s="77" t="str">
        <f t="shared" si="5"/>
        <v/>
      </c>
      <c r="N71" s="78" t="str">
        <f t="shared" si="6"/>
        <v/>
      </c>
      <c r="O71" s="79" t="str">
        <f t="shared" ca="1" si="8"/>
        <v/>
      </c>
      <c r="P71" s="65"/>
    </row>
    <row r="73" spans="1:16" x14ac:dyDescent="0.2">
      <c r="A73" s="9"/>
      <c r="B73" s="6"/>
      <c r="C73" s="6"/>
      <c r="D73" s="6"/>
    </row>
    <row r="74" spans="1:16" ht="33.75" x14ac:dyDescent="0.2">
      <c r="A74" s="7" t="s">
        <v>9</v>
      </c>
      <c r="B74" s="3" t="s">
        <v>10</v>
      </c>
      <c r="C74" s="3" t="s">
        <v>11</v>
      </c>
      <c r="D74" s="3" t="s">
        <v>12</v>
      </c>
    </row>
    <row r="75" spans="1:16" x14ac:dyDescent="0.2">
      <c r="A75" s="2">
        <v>1</v>
      </c>
      <c r="B75" s="2">
        <v>85</v>
      </c>
      <c r="C75" s="2">
        <v>115</v>
      </c>
      <c r="D75" s="8">
        <v>135</v>
      </c>
    </row>
    <row r="76" spans="1:16" x14ac:dyDescent="0.2">
      <c r="A76" s="2">
        <v>0.5</v>
      </c>
      <c r="B76" s="2">
        <v>82</v>
      </c>
      <c r="C76" s="2">
        <v>109</v>
      </c>
      <c r="D76" s="8">
        <v>129</v>
      </c>
    </row>
    <row r="77" spans="1:16" x14ac:dyDescent="0.2">
      <c r="A77" s="2">
        <v>0.1</v>
      </c>
      <c r="B77" s="2">
        <v>75.2</v>
      </c>
      <c r="C77" s="2">
        <v>95.4</v>
      </c>
      <c r="D77" s="8">
        <v>115.4</v>
      </c>
    </row>
    <row r="78" spans="1:16" x14ac:dyDescent="0.2">
      <c r="D78" s="5"/>
    </row>
    <row r="79" spans="1:16" x14ac:dyDescent="0.2">
      <c r="A79" s="4" t="s">
        <v>6</v>
      </c>
    </row>
    <row r="80" spans="1:16" ht="60.75" customHeight="1" x14ac:dyDescent="0.2">
      <c r="A80" s="102" t="s">
        <v>8</v>
      </c>
      <c r="B80" s="102"/>
      <c r="C80" s="102"/>
      <c r="D80" s="102"/>
      <c r="E80" s="102"/>
      <c r="F80" s="102"/>
      <c r="G80" s="10"/>
      <c r="H80" s="10"/>
    </row>
    <row r="81" spans="1:8" ht="12.75" customHeight="1" x14ac:dyDescent="0.2">
      <c r="A81" s="103" t="s">
        <v>7</v>
      </c>
      <c r="B81" s="103"/>
      <c r="C81" s="103"/>
      <c r="D81" s="103"/>
      <c r="E81" s="103"/>
      <c r="F81" s="103"/>
      <c r="G81" s="11"/>
      <c r="H81" s="11"/>
    </row>
    <row r="82" spans="1:8" x14ac:dyDescent="0.2">
      <c r="A82" s="103"/>
      <c r="B82" s="103"/>
      <c r="C82" s="103"/>
      <c r="D82" s="103"/>
      <c r="E82" s="103"/>
      <c r="F82" s="103"/>
      <c r="G82" s="11"/>
      <c r="H82" s="11"/>
    </row>
    <row r="83" spans="1:8" x14ac:dyDescent="0.2">
      <c r="A83" s="103"/>
      <c r="B83" s="103"/>
      <c r="C83" s="103"/>
      <c r="D83" s="103"/>
      <c r="E83" s="103"/>
      <c r="F83" s="103"/>
      <c r="G83" s="11"/>
      <c r="H83" s="11"/>
    </row>
    <row r="84" spans="1:8" x14ac:dyDescent="0.2">
      <c r="A84" s="103"/>
      <c r="B84" s="103"/>
      <c r="C84" s="103"/>
      <c r="D84" s="103"/>
      <c r="E84" s="103"/>
      <c r="F84" s="103"/>
      <c r="G84" s="11"/>
      <c r="H84" s="11"/>
    </row>
    <row r="85" spans="1:8" x14ac:dyDescent="0.2">
      <c r="A85" s="103"/>
      <c r="B85" s="103"/>
      <c r="C85" s="103"/>
      <c r="D85" s="103"/>
      <c r="E85" s="103"/>
      <c r="F85" s="103"/>
      <c r="G85" s="11"/>
      <c r="H85" s="11"/>
    </row>
    <row r="86" spans="1:8" x14ac:dyDescent="0.2">
      <c r="A86" s="103"/>
      <c r="B86" s="103"/>
      <c r="C86" s="103"/>
      <c r="D86" s="103"/>
      <c r="E86" s="103"/>
      <c r="F86" s="103"/>
      <c r="G86" s="11"/>
      <c r="H86" s="11"/>
    </row>
    <row r="87" spans="1:8" x14ac:dyDescent="0.2">
      <c r="A87" s="103"/>
      <c r="B87" s="103"/>
      <c r="C87" s="103"/>
      <c r="D87" s="103"/>
      <c r="E87" s="103"/>
      <c r="F87" s="103"/>
      <c r="G87" s="11"/>
      <c r="H87" s="11"/>
    </row>
    <row r="88" spans="1:8" x14ac:dyDescent="0.2">
      <c r="A88" s="103"/>
      <c r="B88" s="103"/>
      <c r="C88" s="103"/>
      <c r="D88" s="103"/>
      <c r="E88" s="103"/>
      <c r="F88" s="103"/>
      <c r="G88" s="11"/>
      <c r="H88" s="11"/>
    </row>
    <row r="89" spans="1:8" x14ac:dyDescent="0.2">
      <c r="A89" s="103"/>
      <c r="B89" s="103"/>
      <c r="C89" s="103"/>
      <c r="D89" s="103"/>
      <c r="E89" s="103"/>
      <c r="F89" s="103"/>
      <c r="G89" s="11"/>
      <c r="H89" s="11"/>
    </row>
    <row r="90" spans="1:8" x14ac:dyDescent="0.2">
      <c r="A90" s="103"/>
      <c r="B90" s="103"/>
      <c r="C90" s="103"/>
      <c r="D90" s="103"/>
      <c r="E90" s="103"/>
      <c r="F90" s="103"/>
      <c r="G90" s="11"/>
      <c r="H90" s="11"/>
    </row>
    <row r="91" spans="1:8" x14ac:dyDescent="0.2">
      <c r="A91" s="103"/>
      <c r="B91" s="103"/>
      <c r="C91" s="103"/>
      <c r="D91" s="103"/>
      <c r="E91" s="103"/>
      <c r="F91" s="103"/>
      <c r="G91" s="11"/>
      <c r="H91" s="11"/>
    </row>
    <row r="92" spans="1:8" x14ac:dyDescent="0.2">
      <c r="A92" s="103"/>
      <c r="B92" s="103"/>
      <c r="C92" s="103"/>
      <c r="D92" s="103"/>
      <c r="E92" s="103"/>
      <c r="F92" s="103"/>
      <c r="G92" s="11"/>
      <c r="H92" s="11"/>
    </row>
    <row r="93" spans="1:8" x14ac:dyDescent="0.2">
      <c r="A93" s="103"/>
      <c r="B93" s="103"/>
      <c r="C93" s="103"/>
      <c r="D93" s="103"/>
      <c r="E93" s="103"/>
      <c r="F93" s="103"/>
      <c r="G93" s="11"/>
      <c r="H93" s="11"/>
    </row>
    <row r="94" spans="1:8" x14ac:dyDescent="0.2">
      <c r="A94" s="103"/>
      <c r="B94" s="103"/>
      <c r="C94" s="103"/>
      <c r="D94" s="103"/>
      <c r="E94" s="103"/>
      <c r="F94" s="103"/>
      <c r="G94" s="11"/>
      <c r="H94" s="11"/>
    </row>
    <row r="95" spans="1:8" x14ac:dyDescent="0.2">
      <c r="A95" s="103"/>
      <c r="B95" s="103"/>
      <c r="C95" s="103"/>
      <c r="D95" s="103"/>
      <c r="E95" s="103"/>
      <c r="F95" s="103"/>
      <c r="G95" s="11"/>
      <c r="H95" s="11"/>
    </row>
    <row r="96" spans="1:8" x14ac:dyDescent="0.2">
      <c r="A96" s="103"/>
      <c r="B96" s="103"/>
      <c r="C96" s="103"/>
      <c r="D96" s="103"/>
      <c r="E96" s="103"/>
      <c r="F96" s="103"/>
      <c r="G96" s="11"/>
      <c r="H96" s="11"/>
    </row>
    <row r="97" spans="1:13" x14ac:dyDescent="0.2">
      <c r="A97" s="103"/>
      <c r="B97" s="103"/>
      <c r="C97" s="103"/>
      <c r="D97" s="103"/>
      <c r="E97" s="103"/>
      <c r="F97" s="103"/>
      <c r="G97" s="11"/>
      <c r="H97" s="11"/>
    </row>
    <row r="98" spans="1:13" x14ac:dyDescent="0.2">
      <c r="A98" s="103"/>
      <c r="B98" s="103"/>
      <c r="C98" s="103"/>
      <c r="D98" s="103"/>
      <c r="E98" s="103"/>
      <c r="F98" s="103"/>
      <c r="G98" s="11"/>
      <c r="H98" s="11"/>
    </row>
    <row r="99" spans="1:13" x14ac:dyDescent="0.2">
      <c r="A99" s="103"/>
      <c r="B99" s="103"/>
      <c r="C99" s="103"/>
      <c r="D99" s="103"/>
      <c r="E99" s="103"/>
      <c r="F99" s="103"/>
      <c r="G99" s="11"/>
      <c r="H99" s="11"/>
    </row>
    <row r="100" spans="1:13" x14ac:dyDescent="0.2">
      <c r="A100" s="103"/>
      <c r="B100" s="103"/>
      <c r="C100" s="103"/>
      <c r="D100" s="103"/>
      <c r="E100" s="103"/>
      <c r="F100" s="103"/>
      <c r="G100" s="11"/>
      <c r="H100" s="11"/>
    </row>
    <row r="101" spans="1:13" x14ac:dyDescent="0.2">
      <c r="A101" s="103"/>
      <c r="B101" s="103"/>
      <c r="C101" s="103"/>
      <c r="D101" s="103"/>
      <c r="E101" s="103"/>
      <c r="F101" s="103"/>
      <c r="G101" s="11"/>
      <c r="H101" s="11"/>
    </row>
    <row r="102" spans="1:13" x14ac:dyDescent="0.2">
      <c r="A102" s="103"/>
      <c r="B102" s="103"/>
      <c r="C102" s="103"/>
      <c r="D102" s="103"/>
      <c r="E102" s="103"/>
      <c r="F102" s="103"/>
      <c r="G102" s="11"/>
      <c r="H102" s="11"/>
    </row>
    <row r="105" spans="1:13" x14ac:dyDescent="0.2"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</row>
    <row r="106" spans="1:13" x14ac:dyDescent="0.2">
      <c r="B106" s="106"/>
      <c r="C106" s="107"/>
      <c r="D106" s="107"/>
      <c r="E106" s="107"/>
      <c r="F106" s="106"/>
      <c r="G106" s="106"/>
      <c r="H106" s="106"/>
      <c r="I106" s="106"/>
      <c r="J106" s="106"/>
      <c r="K106" s="106"/>
      <c r="L106" s="106"/>
      <c r="M106" s="106"/>
    </row>
    <row r="107" spans="1:13" x14ac:dyDescent="0.2">
      <c r="B107" s="106"/>
      <c r="C107" s="107"/>
      <c r="D107" s="107"/>
      <c r="E107" s="107"/>
      <c r="F107" s="106"/>
      <c r="G107" s="106"/>
      <c r="H107" s="106"/>
      <c r="I107" s="106"/>
      <c r="J107" s="106"/>
      <c r="K107" s="106"/>
      <c r="L107" s="106"/>
      <c r="M107" s="106"/>
    </row>
    <row r="108" spans="1:13" x14ac:dyDescent="0.2">
      <c r="B108" s="106"/>
      <c r="C108" s="107"/>
      <c r="D108" s="107"/>
      <c r="E108" s="107"/>
      <c r="F108" s="106"/>
      <c r="G108" s="106"/>
      <c r="H108" s="106"/>
      <c r="I108" s="106"/>
      <c r="J108" s="106"/>
      <c r="K108" s="106"/>
      <c r="L108" s="106"/>
      <c r="M108" s="106"/>
    </row>
    <row r="109" spans="1:13" x14ac:dyDescent="0.2">
      <c r="B109" s="106"/>
      <c r="C109" s="108"/>
      <c r="D109" s="108"/>
      <c r="E109" s="108"/>
      <c r="F109" s="106"/>
      <c r="G109" s="106"/>
      <c r="H109" s="106"/>
      <c r="I109" s="106"/>
      <c r="J109" s="106"/>
      <c r="K109" s="106"/>
      <c r="L109" s="106"/>
      <c r="M109" s="106"/>
    </row>
    <row r="110" spans="1:13" x14ac:dyDescent="0.2"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</row>
    <row r="111" spans="1:13" x14ac:dyDescent="0.2"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</row>
    <row r="112" spans="1:13" x14ac:dyDescent="0.2"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</row>
  </sheetData>
  <sheetProtection sheet="1" objects="1" scenarios="1"/>
  <protectedRanges>
    <protectedRange sqref="A4:H71 P4:P71" name="Rozstęp1"/>
  </protectedRanges>
  <dataConsolidate function="min">
    <dataRefs count="1">
      <dataRef ref="O4" sheet="Hałas IX 2011" r:id="rId1"/>
    </dataRefs>
  </dataConsolidate>
  <mergeCells count="15">
    <mergeCell ref="C109:E109"/>
    <mergeCell ref="N2:N3"/>
    <mergeCell ref="J1:K1"/>
    <mergeCell ref="C1:I1"/>
    <mergeCell ref="J2:K2"/>
    <mergeCell ref="A80:F80"/>
    <mergeCell ref="A81:F102"/>
    <mergeCell ref="P2:P3"/>
    <mergeCell ref="A2:A3"/>
    <mergeCell ref="B2:B3"/>
    <mergeCell ref="C2:C3"/>
    <mergeCell ref="D2:D3"/>
    <mergeCell ref="E2:E3"/>
    <mergeCell ref="F2:H2"/>
    <mergeCell ref="I2:I3"/>
  </mergeCells>
  <conditionalFormatting sqref="B107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M4:M71">
    <cfRule type="containsText" dxfId="6" priority="7" stopIfTrue="1" operator="containsText" text="TAK">
      <formula>NOT(ISERROR(SEARCH("TAK",M4)))</formula>
    </cfRule>
  </conditionalFormatting>
  <conditionalFormatting sqref="N4:N71">
    <cfRule type="cellIs" dxfId="5" priority="6" stopIfTrue="1" operator="lessThan">
      <formula>$L$1</formula>
    </cfRule>
  </conditionalFormatting>
  <conditionalFormatting sqref="F4">
    <cfRule type="cellIs" dxfId="4" priority="5" operator="greaterThan">
      <formula>85</formula>
    </cfRule>
  </conditionalFormatting>
  <conditionalFormatting sqref="F5:F9">
    <cfRule type="cellIs" dxfId="3" priority="4" operator="greaterThan">
      <formula>85</formula>
    </cfRule>
  </conditionalFormatting>
  <conditionalFormatting sqref="F4:F71">
    <cfRule type="cellIs" dxfId="2" priority="3" operator="greaterThan">
      <formula>85</formula>
    </cfRule>
  </conditionalFormatting>
  <conditionalFormatting sqref="G4:G71">
    <cfRule type="cellIs" dxfId="1" priority="2" operator="greaterThan">
      <formula>115</formula>
    </cfRule>
  </conditionalFormatting>
  <conditionalFormatting sqref="H4:H71">
    <cfRule type="cellIs" dxfId="0" priority="1" operator="greaterThan">
      <formula>135</formula>
    </cfRule>
  </conditionalFormatting>
  <dataValidations xWindow="681" yWindow="383" count="3">
    <dataValidation type="custom" allowBlank="1" showErrorMessage="1" errorTitle="Data" error="Nie prawidłowy format daty" promptTitle="Data" prompt="RRRR-MM-DD" sqref="E4:E71">
      <formula1>E4</formula1>
    </dataValidation>
    <dataValidation type="custom" allowBlank="1" showErrorMessage="1" errorTitle="Wartość" error="Nieprawidłowa wartość" promptTitle="Wartość" prompt="dodatnia_x000a_00,00" sqref="H4:H71">
      <formula1>H4</formula1>
    </dataValidation>
    <dataValidation type="custom" allowBlank="1" showErrorMessage="1" errorTitle="Wartość" error="Nieprawidłowa wartość" promptTitle="Wartość" prompt="dodatnia_x000a_00,00" sqref="F4:F71 G4:G71">
      <formula1>F4</formula1>
    </dataValidation>
  </dataValidations>
  <pageMargins left="0.75" right="0.75" top="1" bottom="1" header="0.5" footer="0.5"/>
  <pageSetup paperSize="9" scale="86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681" yWindow="383" count="1">
        <x14:dataValidation type="list" allowBlank="1" showInputMessage="1" showErrorMessage="1">
          <x14:formula1>
            <xm:f>Arkusz2!$A$1:$A$3</xm:f>
          </x14:formula1>
          <xm:sqref>C4:C71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A3"/>
  <sheetViews>
    <sheetView workbookViewId="0">
      <selection activeCell="A2" sqref="A2"/>
    </sheetView>
  </sheetViews>
  <sheetFormatPr defaultRowHeight="12.75" x14ac:dyDescent="0.2"/>
  <sheetData>
    <row r="1" spans="1:1" x14ac:dyDescent="0.2">
      <c r="A1" s="32"/>
    </row>
    <row r="2" spans="1:1" x14ac:dyDescent="0.2">
      <c r="A2" s="3" t="s">
        <v>24</v>
      </c>
    </row>
    <row r="3" spans="1:1" x14ac:dyDescent="0.2">
      <c r="A3" s="3" t="s">
        <v>23</v>
      </c>
    </row>
  </sheetData>
  <sheetProtection password="CD6C" sheet="1" objects="1" scenarios="1"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"/>
  <sheetViews>
    <sheetView workbookViewId="0">
      <selection activeCell="W3" sqref="W3"/>
    </sheetView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Hałas 2012</vt:lpstr>
      <vt:lpstr>Arkusz2</vt:lpstr>
      <vt:lpstr>Arkusz3</vt:lpstr>
    </vt:vector>
  </TitlesOfParts>
  <Company>zepak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janczewski.piotr</dc:creator>
  <cp:lastModifiedBy>Janczewski Piotr</cp:lastModifiedBy>
  <cp:lastPrinted>2010-12-21T13:44:10Z</cp:lastPrinted>
  <dcterms:created xsi:type="dcterms:W3CDTF">2009-11-06T08:19:50Z</dcterms:created>
  <dcterms:modified xsi:type="dcterms:W3CDTF">2012-02-20T11:33:36Z</dcterms:modified>
</cp:coreProperties>
</file>